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Moritz\Desktop\"/>
    </mc:Choice>
  </mc:AlternateContent>
  <xr:revisionPtr revIDLastSave="0" documentId="8_{F7C7D2A2-F962-4E6B-8F3B-8829E34B2D4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aport_z_planu_studiow" sheetId="1" r:id="rId1"/>
  </sheets>
  <definedNames>
    <definedName name="_xlnm.Print_Area" localSheetId="0">raport_z_planu_studiow!$A$1:$CD$203</definedName>
  </definedNames>
  <calcPr calcId="191029"/>
</workbook>
</file>

<file path=xl/calcChain.xml><?xml version="1.0" encoding="utf-8"?>
<calcChain xmlns="http://schemas.openxmlformats.org/spreadsheetml/2006/main">
  <c r="F161" i="1" l="1"/>
  <c r="F137" i="1" l="1"/>
  <c r="AB33" i="1" l="1"/>
  <c r="AB22" i="1"/>
  <c r="Z22" i="1"/>
  <c r="AB124" i="1"/>
  <c r="Z124" i="1"/>
  <c r="BX22" i="1"/>
  <c r="BW22" i="1"/>
  <c r="BP22" i="1"/>
  <c r="BO22" i="1"/>
  <c r="BF22" i="1"/>
  <c r="BD22" i="1"/>
  <c r="AL22" i="1"/>
  <c r="AI22" i="1"/>
  <c r="G176" i="1"/>
  <c r="F176" i="1"/>
  <c r="G150" i="1"/>
  <c r="F150" i="1"/>
  <c r="K22" i="1"/>
  <c r="H22" i="1"/>
  <c r="G122" i="1"/>
  <c r="F122" i="1"/>
  <c r="F124" i="1" s="1"/>
  <c r="G69" i="1"/>
  <c r="F69" i="1"/>
  <c r="G21" i="1"/>
  <c r="F21" i="1"/>
  <c r="G32" i="1"/>
  <c r="V168" i="1" l="1"/>
  <c r="G190" i="1" l="1"/>
  <c r="F190" i="1"/>
  <c r="F191" i="1"/>
  <c r="G191" i="1"/>
  <c r="G189" i="1"/>
  <c r="F189" i="1"/>
  <c r="BX174" i="1"/>
  <c r="BW174" i="1"/>
  <c r="BP174" i="1"/>
  <c r="BO174" i="1"/>
  <c r="BF174" i="1"/>
  <c r="BD174" i="1"/>
  <c r="AV174" i="1"/>
  <c r="AT174" i="1"/>
  <c r="AL174" i="1"/>
  <c r="AI174" i="1"/>
  <c r="AB174" i="1"/>
  <c r="Z174" i="1"/>
  <c r="K174" i="1"/>
  <c r="H174" i="1"/>
  <c r="G173" i="1"/>
  <c r="F173" i="1"/>
  <c r="G166" i="1"/>
  <c r="F166" i="1"/>
  <c r="G164" i="1"/>
  <c r="F164" i="1"/>
  <c r="BP148" i="1" l="1"/>
  <c r="BF148" i="1"/>
  <c r="BD148" i="1"/>
  <c r="AL148" i="1"/>
  <c r="AI148" i="1"/>
  <c r="AB148" i="1"/>
  <c r="Z148" i="1"/>
  <c r="K148" i="1"/>
  <c r="H148" i="1"/>
  <c r="G147" i="1"/>
  <c r="BX148" i="1"/>
  <c r="BW148" i="1"/>
  <c r="BO148" i="1"/>
  <c r="F147" i="1"/>
  <c r="G144" i="1"/>
  <c r="G142" i="1"/>
  <c r="G141" i="1"/>
  <c r="F140" i="1"/>
  <c r="G137" i="1"/>
  <c r="AI135" i="1"/>
  <c r="AL135" i="1"/>
  <c r="AB135" i="1"/>
  <c r="Z135" i="1"/>
  <c r="G111" i="1"/>
  <c r="F111" i="1"/>
  <c r="G105" i="1"/>
  <c r="F105" i="1"/>
  <c r="BF54" i="1" l="1"/>
  <c r="AB54" i="1"/>
  <c r="AL54" i="1"/>
  <c r="G66" i="1"/>
  <c r="F66" i="1"/>
  <c r="F65" i="1"/>
  <c r="BD54" i="1"/>
  <c r="AI54" i="1"/>
  <c r="Z54" i="1"/>
  <c r="K54" i="1"/>
  <c r="H54" i="1"/>
  <c r="G49" i="1"/>
  <c r="F49" i="1"/>
  <c r="Z33" i="1"/>
  <c r="H33" i="1"/>
  <c r="BX29" i="1"/>
  <c r="BW29" i="1"/>
  <c r="BP29" i="1"/>
  <c r="BO29" i="1"/>
  <c r="BD29" i="1"/>
  <c r="AL29" i="1"/>
  <c r="AI29" i="1"/>
  <c r="AB29" i="1"/>
  <c r="Z29" i="1"/>
  <c r="R29" i="1"/>
  <c r="K29" i="1"/>
  <c r="H29" i="1"/>
  <c r="AV22" i="1"/>
  <c r="AT22" i="1"/>
  <c r="BM134" i="1"/>
  <c r="G134" i="1"/>
  <c r="F134" i="1"/>
  <c r="G9" i="1"/>
  <c r="G8" i="1"/>
  <c r="AB106" i="1" l="1"/>
  <c r="G193" i="1"/>
  <c r="F171" i="1"/>
  <c r="G171" i="1"/>
  <c r="G53" i="1"/>
  <c r="F53" i="1"/>
  <c r="G28" i="1"/>
  <c r="G63" i="1"/>
  <c r="F62" i="1"/>
  <c r="F15" i="1"/>
  <c r="CA116" i="1" l="1"/>
  <c r="BY116" i="1"/>
  <c r="G43" i="1" l="1"/>
  <c r="F43" i="1"/>
  <c r="F188" i="1"/>
  <c r="BX186" i="1"/>
  <c r="BW186" i="1"/>
  <c r="BP186" i="1"/>
  <c r="BO186" i="1"/>
  <c r="BF186" i="1"/>
  <c r="BD186" i="1"/>
  <c r="AV186" i="1"/>
  <c r="AT186" i="1"/>
  <c r="AL186" i="1"/>
  <c r="AI186" i="1"/>
  <c r="AB186" i="1"/>
  <c r="Z186" i="1"/>
  <c r="T186" i="1"/>
  <c r="R186" i="1"/>
  <c r="K186" i="1"/>
  <c r="H186" i="1"/>
  <c r="BX124" i="1" l="1"/>
  <c r="BW124" i="1"/>
  <c r="BP124" i="1"/>
  <c r="BO124" i="1"/>
  <c r="BF124" i="1"/>
  <c r="BD124" i="1"/>
  <c r="AV124" i="1"/>
  <c r="AT124" i="1"/>
  <c r="AL124" i="1"/>
  <c r="AI124" i="1"/>
  <c r="T124" i="1"/>
  <c r="R124" i="1"/>
  <c r="K124" i="1"/>
  <c r="H124" i="1"/>
  <c r="BX194" i="1"/>
  <c r="BX195" i="1" s="1"/>
  <c r="BW194" i="1"/>
  <c r="BW195" i="1" s="1"/>
  <c r="BP194" i="1"/>
  <c r="BP195" i="1" s="1"/>
  <c r="BO194" i="1"/>
  <c r="BO195" i="1" s="1"/>
  <c r="BF194" i="1"/>
  <c r="BF195" i="1" s="1"/>
  <c r="BD194" i="1"/>
  <c r="BD195" i="1" s="1"/>
  <c r="AV194" i="1"/>
  <c r="AV195" i="1" s="1"/>
  <c r="AT194" i="1"/>
  <c r="AT195" i="1" s="1"/>
  <c r="AL194" i="1"/>
  <c r="AL195" i="1" s="1"/>
  <c r="AI194" i="1"/>
  <c r="AI195" i="1" s="1"/>
  <c r="AB194" i="1"/>
  <c r="AB195" i="1" s="1"/>
  <c r="Z194" i="1"/>
  <c r="Z195" i="1" s="1"/>
  <c r="T194" i="1"/>
  <c r="T195" i="1" s="1"/>
  <c r="R194" i="1"/>
  <c r="R195" i="1" s="1"/>
  <c r="K194" i="1"/>
  <c r="K195" i="1" s="1"/>
  <c r="L189" i="1"/>
  <c r="H194" i="1"/>
  <c r="H195" i="1" s="1"/>
  <c r="F12" i="1"/>
  <c r="F11" i="1"/>
  <c r="F10" i="1"/>
  <c r="G169" i="1"/>
  <c r="G167" i="1"/>
  <c r="G116" i="1"/>
  <c r="G185" i="1"/>
  <c r="G186" i="1" s="1"/>
  <c r="G188" i="1"/>
  <c r="G165" i="1"/>
  <c r="G146" i="1"/>
  <c r="G143" i="1"/>
  <c r="G140" i="1"/>
  <c r="G133" i="1"/>
  <c r="G135" i="1" s="1"/>
  <c r="G123" i="1"/>
  <c r="G124" i="1" s="1"/>
  <c r="G108" i="1"/>
  <c r="G64" i="1"/>
  <c r="G62" i="1"/>
  <c r="G60" i="1"/>
  <c r="G58" i="1"/>
  <c r="G52" i="1"/>
  <c r="G54" i="1" s="1"/>
  <c r="G48" i="1"/>
  <c r="G47" i="1"/>
  <c r="G46" i="1"/>
  <c r="G45" i="1"/>
  <c r="G31" i="1"/>
  <c r="G33" i="1" s="1"/>
  <c r="G27" i="1"/>
  <c r="G26" i="1"/>
  <c r="G25" i="1"/>
  <c r="G20" i="1"/>
  <c r="G22" i="1" s="1"/>
  <c r="G12" i="1"/>
  <c r="G11" i="1"/>
  <c r="G10" i="1"/>
  <c r="F193" i="1"/>
  <c r="F185" i="1"/>
  <c r="F186" i="1" s="1"/>
  <c r="F169" i="1"/>
  <c r="F167" i="1"/>
  <c r="F165" i="1"/>
  <c r="F174" i="1" s="1"/>
  <c r="F144" i="1"/>
  <c r="F146" i="1"/>
  <c r="F143" i="1"/>
  <c r="F142" i="1"/>
  <c r="F141" i="1"/>
  <c r="F133" i="1"/>
  <c r="F135" i="1" s="1"/>
  <c r="F118" i="1"/>
  <c r="F108" i="1"/>
  <c r="F64" i="1"/>
  <c r="F63" i="1"/>
  <c r="F60" i="1"/>
  <c r="F58" i="1"/>
  <c r="F52" i="1"/>
  <c r="F54" i="1" s="1"/>
  <c r="F48" i="1"/>
  <c r="F47" i="1"/>
  <c r="F46" i="1"/>
  <c r="F45" i="1"/>
  <c r="F44" i="1"/>
  <c r="F31" i="1"/>
  <c r="F33" i="1" s="1"/>
  <c r="F27" i="1"/>
  <c r="F26" i="1"/>
  <c r="F25" i="1"/>
  <c r="F20" i="1"/>
  <c r="F19" i="1"/>
  <c r="F18" i="1"/>
  <c r="F17" i="1"/>
  <c r="F16" i="1"/>
  <c r="F9" i="1"/>
  <c r="F8" i="1"/>
  <c r="F22" i="1" l="1"/>
  <c r="G148" i="1"/>
  <c r="G174" i="1"/>
  <c r="F148" i="1"/>
  <c r="F29" i="1"/>
  <c r="G29" i="1"/>
  <c r="F194" i="1"/>
  <c r="F195" i="1" s="1"/>
  <c r="G194" i="1"/>
  <c r="G195" i="1" s="1"/>
  <c r="BF67" i="1"/>
  <c r="AV67" i="1"/>
  <c r="AT67" i="1"/>
  <c r="T174" i="1"/>
  <c r="R174" i="1"/>
  <c r="L166" i="1"/>
  <c r="BX162" i="1"/>
  <c r="BX177" i="1" s="1"/>
  <c r="BW162" i="1"/>
  <c r="BW177" i="1" s="1"/>
  <c r="BP162" i="1"/>
  <c r="BP177" i="1" s="1"/>
  <c r="BO162" i="1"/>
  <c r="BO177" i="1" s="1"/>
  <c r="BF162" i="1"/>
  <c r="BF177" i="1" s="1"/>
  <c r="BD162" i="1"/>
  <c r="BD177" i="1" s="1"/>
  <c r="AV162" i="1"/>
  <c r="AV177" i="1" s="1"/>
  <c r="AT162" i="1"/>
  <c r="AT177" i="1" s="1"/>
  <c r="AL162" i="1"/>
  <c r="AL177" i="1" s="1"/>
  <c r="AI162" i="1"/>
  <c r="AI177" i="1" s="1"/>
  <c r="AB162" i="1"/>
  <c r="AB177" i="1" s="1"/>
  <c r="Z162" i="1"/>
  <c r="Z177" i="1" s="1"/>
  <c r="T162" i="1"/>
  <c r="R162" i="1"/>
  <c r="K162" i="1"/>
  <c r="K177" i="1" s="1"/>
  <c r="H162" i="1"/>
  <c r="H177" i="1" s="1"/>
  <c r="G162" i="1"/>
  <c r="G177" i="1" s="1"/>
  <c r="F162" i="1"/>
  <c r="F177" i="1" s="1"/>
  <c r="AV148" i="1"/>
  <c r="AT148" i="1"/>
  <c r="T148" i="1"/>
  <c r="R148" i="1"/>
  <c r="BX138" i="1"/>
  <c r="BW138" i="1"/>
  <c r="BP138" i="1"/>
  <c r="BO138" i="1"/>
  <c r="BF138" i="1"/>
  <c r="BD138" i="1"/>
  <c r="AV138" i="1"/>
  <c r="AT138" i="1"/>
  <c r="AL138" i="1"/>
  <c r="AI138" i="1"/>
  <c r="AB138" i="1"/>
  <c r="AB151" i="1" s="1"/>
  <c r="Z138" i="1"/>
  <c r="Z151" i="1" s="1"/>
  <c r="T138" i="1"/>
  <c r="R138" i="1"/>
  <c r="K138" i="1"/>
  <c r="H138" i="1"/>
  <c r="G138" i="1"/>
  <c r="F138" i="1"/>
  <c r="BX135" i="1"/>
  <c r="BW135" i="1"/>
  <c r="BP135" i="1"/>
  <c r="BO135" i="1"/>
  <c r="BF135" i="1"/>
  <c r="BD135" i="1"/>
  <c r="AV135" i="1"/>
  <c r="AT135" i="1"/>
  <c r="T135" i="1"/>
  <c r="R135" i="1"/>
  <c r="K135" i="1"/>
  <c r="H135" i="1"/>
  <c r="BX120" i="1"/>
  <c r="BW120" i="1"/>
  <c r="BP120" i="1"/>
  <c r="BO120" i="1"/>
  <c r="BF120" i="1"/>
  <c r="BD120" i="1"/>
  <c r="AV120" i="1"/>
  <c r="AT120" i="1"/>
  <c r="AL120" i="1"/>
  <c r="AI120" i="1"/>
  <c r="AB120" i="1"/>
  <c r="Z120" i="1"/>
  <c r="T120" i="1"/>
  <c r="R120" i="1"/>
  <c r="K120" i="1"/>
  <c r="L118" i="1"/>
  <c r="L119" i="1"/>
  <c r="H120" i="1"/>
  <c r="G120" i="1"/>
  <c r="F120" i="1"/>
  <c r="BX109" i="1"/>
  <c r="BW109" i="1"/>
  <c r="BP109" i="1"/>
  <c r="BO109" i="1"/>
  <c r="BF109" i="1"/>
  <c r="BD109" i="1"/>
  <c r="AV109" i="1"/>
  <c r="AT109" i="1"/>
  <c r="AL109" i="1"/>
  <c r="AI109" i="1"/>
  <c r="AB109" i="1"/>
  <c r="Z109" i="1"/>
  <c r="T109" i="1"/>
  <c r="R109" i="1"/>
  <c r="K109" i="1"/>
  <c r="H109" i="1"/>
  <c r="G109" i="1"/>
  <c r="F109" i="1"/>
  <c r="BX106" i="1"/>
  <c r="BW106" i="1"/>
  <c r="BP106" i="1"/>
  <c r="BO106" i="1"/>
  <c r="BF106" i="1"/>
  <c r="BD106" i="1"/>
  <c r="AV106" i="1"/>
  <c r="AT106" i="1"/>
  <c r="AL106" i="1"/>
  <c r="AI106" i="1"/>
  <c r="Z106" i="1"/>
  <c r="T106" i="1"/>
  <c r="R106" i="1"/>
  <c r="K106" i="1"/>
  <c r="H106" i="1"/>
  <c r="G106" i="1"/>
  <c r="F106" i="1"/>
  <c r="BX61" i="1"/>
  <c r="BX67" i="1" s="1"/>
  <c r="BW61" i="1"/>
  <c r="BW67" i="1" s="1"/>
  <c r="BP61" i="1"/>
  <c r="BP67" i="1" s="1"/>
  <c r="BO61" i="1"/>
  <c r="BO67" i="1" s="1"/>
  <c r="BF61" i="1"/>
  <c r="BD61" i="1"/>
  <c r="BD67" i="1" s="1"/>
  <c r="AV61" i="1"/>
  <c r="AT61" i="1"/>
  <c r="AL61" i="1"/>
  <c r="AL67" i="1" s="1"/>
  <c r="AI61" i="1"/>
  <c r="AB61" i="1"/>
  <c r="AB67" i="1" s="1"/>
  <c r="Z61" i="1"/>
  <c r="Z67" i="1" s="1"/>
  <c r="T61" i="1"/>
  <c r="T67" i="1" s="1"/>
  <c r="R61" i="1"/>
  <c r="R67" i="1" s="1"/>
  <c r="K61" i="1"/>
  <c r="K67" i="1" s="1"/>
  <c r="H61" i="1"/>
  <c r="H67" i="1" s="1"/>
  <c r="G67" i="1"/>
  <c r="F67" i="1"/>
  <c r="BX54" i="1"/>
  <c r="BW54" i="1"/>
  <c r="BP54" i="1"/>
  <c r="BO54" i="1"/>
  <c r="AV54" i="1"/>
  <c r="AT54" i="1"/>
  <c r="T54" i="1"/>
  <c r="R54" i="1"/>
  <c r="BX50" i="1"/>
  <c r="BW50" i="1"/>
  <c r="BP50" i="1"/>
  <c r="BO50" i="1"/>
  <c r="BF50" i="1"/>
  <c r="BD50" i="1"/>
  <c r="AV50" i="1"/>
  <c r="AT50" i="1"/>
  <c r="AL50" i="1"/>
  <c r="AL71" i="1" s="1"/>
  <c r="AI50" i="1"/>
  <c r="AI71" i="1" s="1"/>
  <c r="AB50" i="1"/>
  <c r="Z50" i="1"/>
  <c r="T50" i="1"/>
  <c r="R50" i="1"/>
  <c r="K50" i="1"/>
  <c r="H50" i="1"/>
  <c r="G50" i="1"/>
  <c r="G71" i="1" s="1"/>
  <c r="F50" i="1"/>
  <c r="F151" i="1" l="1"/>
  <c r="F71" i="1"/>
  <c r="R177" i="1"/>
  <c r="G151" i="1"/>
  <c r="H71" i="1"/>
  <c r="R71" i="1"/>
  <c r="BF71" i="1"/>
  <c r="G125" i="1"/>
  <c r="T71" i="1"/>
  <c r="BX71" i="1"/>
  <c r="Z71" i="1"/>
  <c r="AB125" i="1"/>
  <c r="T177" i="1"/>
  <c r="K71" i="1"/>
  <c r="BP71" i="1"/>
  <c r="AB71" i="1"/>
  <c r="AV71" i="1"/>
  <c r="F125" i="1"/>
  <c r="Z125" i="1"/>
  <c r="AT71" i="1"/>
  <c r="BO71" i="1"/>
  <c r="BW71" i="1"/>
  <c r="BF125" i="1"/>
  <c r="T125" i="1"/>
  <c r="T151" i="1"/>
  <c r="BF151" i="1"/>
  <c r="AI125" i="1"/>
  <c r="BD151" i="1"/>
  <c r="H151" i="1"/>
  <c r="AL125" i="1"/>
  <c r="BX125" i="1"/>
  <c r="AI151" i="1"/>
  <c r="BW151" i="1"/>
  <c r="R151" i="1"/>
  <c r="H125" i="1"/>
  <c r="AT125" i="1"/>
  <c r="BW125" i="1"/>
  <c r="AL151" i="1"/>
  <c r="BX151" i="1"/>
  <c r="K125" i="1"/>
  <c r="AV125" i="1"/>
  <c r="AT151" i="1"/>
  <c r="R125" i="1"/>
  <c r="BD125" i="1"/>
  <c r="BO125" i="1"/>
  <c r="K151" i="1"/>
  <c r="AV151" i="1"/>
  <c r="BP125" i="1"/>
  <c r="BO151" i="1"/>
  <c r="BP151" i="1"/>
  <c r="BX33" i="1"/>
  <c r="BW33" i="1"/>
  <c r="BW34" i="1" s="1"/>
  <c r="BP33" i="1"/>
  <c r="BO33" i="1"/>
  <c r="BF33" i="1"/>
  <c r="BD33" i="1"/>
  <c r="AV33" i="1"/>
  <c r="AT33" i="1"/>
  <c r="AL33" i="1"/>
  <c r="AI33" i="1"/>
  <c r="T33" i="1"/>
  <c r="R33" i="1"/>
  <c r="K33" i="1"/>
  <c r="BZ29" i="1"/>
  <c r="BT29" i="1"/>
  <c r="BF29" i="1"/>
  <c r="AZ29" i="1"/>
  <c r="AT29" i="1"/>
  <c r="AV29" i="1"/>
  <c r="T22" i="1"/>
  <c r="T29" i="1" s="1"/>
  <c r="R22" i="1"/>
  <c r="BX13" i="1"/>
  <c r="BW13" i="1"/>
  <c r="BP13" i="1"/>
  <c r="BO13" i="1"/>
  <c r="BF13" i="1"/>
  <c r="BD13" i="1"/>
  <c r="AV13" i="1"/>
  <c r="AT13" i="1"/>
  <c r="AL13" i="1"/>
  <c r="AI13" i="1"/>
  <c r="AB13" i="1"/>
  <c r="AB34" i="1" s="1"/>
  <c r="Z13" i="1"/>
  <c r="Z34" i="1" s="1"/>
  <c r="AC200" i="1" s="1"/>
  <c r="T13" i="1"/>
  <c r="R13" i="1"/>
  <c r="K13" i="1"/>
  <c r="H13" i="1"/>
  <c r="H34" i="1" s="1"/>
  <c r="G13" i="1"/>
  <c r="F13" i="1"/>
  <c r="BP34" i="1" l="1"/>
  <c r="BK200" i="1" s="1"/>
  <c r="K34" i="1"/>
  <c r="AI34" i="1"/>
  <c r="AK200" i="1" s="1"/>
  <c r="BD34" i="1"/>
  <c r="BA200" i="1" s="1"/>
  <c r="AL34" i="1"/>
  <c r="AM200" i="1" s="1"/>
  <c r="BX34" i="1"/>
  <c r="BS200" i="1" s="1"/>
  <c r="BF34" i="1"/>
  <c r="BC200" i="1" s="1"/>
  <c r="BO34" i="1"/>
  <c r="BH200" i="1" s="1"/>
  <c r="AE200" i="1"/>
  <c r="BQ200" i="1"/>
  <c r="R34" i="1"/>
  <c r="W200" i="1" s="1"/>
  <c r="T34" i="1"/>
  <c r="Y200" i="1" s="1"/>
  <c r="AT34" i="1"/>
  <c r="AS200" i="1" s="1"/>
  <c r="S200" i="1"/>
  <c r="AV34" i="1"/>
  <c r="AU200" i="1" s="1"/>
  <c r="BH202" i="1" l="1"/>
  <c r="BH201" i="1"/>
  <c r="O202" i="1"/>
  <c r="P200" i="1"/>
  <c r="O201" i="1" s="1"/>
  <c r="F34" i="1"/>
  <c r="I200" i="1" s="1"/>
  <c r="G34" i="1"/>
  <c r="L200" i="1" s="1"/>
</calcChain>
</file>

<file path=xl/sharedStrings.xml><?xml version="1.0" encoding="utf-8"?>
<sst xmlns="http://schemas.openxmlformats.org/spreadsheetml/2006/main" count="2311" uniqueCount="168">
  <si>
    <t/>
  </si>
  <si>
    <t>O</t>
  </si>
  <si>
    <t>E</t>
  </si>
  <si>
    <t>P</t>
  </si>
  <si>
    <t>Z</t>
  </si>
  <si>
    <t>-</t>
  </si>
  <si>
    <t>0</t>
  </si>
  <si>
    <t>--</t>
  </si>
  <si>
    <t>D</t>
  </si>
  <si>
    <t>x</t>
  </si>
  <si>
    <t xml:space="preserve">O </t>
  </si>
  <si>
    <t>X</t>
  </si>
  <si>
    <r>
      <rPr>
        <sz val="6"/>
        <rFont val="sansserif"/>
      </rPr>
      <t>-</t>
    </r>
  </si>
  <si>
    <r>
      <rPr>
        <sz val="6"/>
        <rFont val="sansserif"/>
      </rPr>
      <t>O</t>
    </r>
  </si>
  <si>
    <r>
      <rPr>
        <sz val="6"/>
        <rFont val="sansserif"/>
      </rPr>
      <t>P</t>
    </r>
  </si>
  <si>
    <t>ECTS</t>
  </si>
  <si>
    <t>PL.PI.P.ST.2025/2028.1.</t>
  </si>
  <si>
    <t xml:space="preserve">Anatomy </t>
  </si>
  <si>
    <t>Physiology</t>
  </si>
  <si>
    <t xml:space="preserve">Radiology </t>
  </si>
  <si>
    <t xml:space="preserve">Pedagogy </t>
  </si>
  <si>
    <t xml:space="preserve">Psychology </t>
  </si>
  <si>
    <t xml:space="preserve">Sociology </t>
  </si>
  <si>
    <t xml:space="preserve">Dietetics </t>
  </si>
  <si>
    <t>OHS</t>
  </si>
  <si>
    <t xml:space="preserve">Genetics </t>
  </si>
  <si>
    <t>Pharmacology</t>
  </si>
  <si>
    <t>Total</t>
  </si>
  <si>
    <t>Number of hours</t>
  </si>
  <si>
    <t>Lecture</t>
  </si>
  <si>
    <t>e-Lecture</t>
  </si>
  <si>
    <t>Exercises</t>
  </si>
  <si>
    <t>Seminars</t>
  </si>
  <si>
    <t>e-Seminars</t>
  </si>
  <si>
    <t xml:space="preserve">Self-study </t>
  </si>
  <si>
    <t>Practical classes</t>
  </si>
  <si>
    <t>THEORETICAL CLASSES</t>
  </si>
  <si>
    <t>Study plan total::</t>
  </si>
  <si>
    <t>Number of exams</t>
  </si>
  <si>
    <t>HRS</t>
  </si>
  <si>
    <t>HRS.</t>
  </si>
  <si>
    <t>Number</t>
  </si>
  <si>
    <t>Semester 1</t>
  </si>
  <si>
    <t>Semester 2</t>
  </si>
  <si>
    <t>Semester 3</t>
  </si>
  <si>
    <t>Semester 4</t>
  </si>
  <si>
    <t>Semester 5</t>
  </si>
  <si>
    <t>Semester 6</t>
  </si>
  <si>
    <t>C. Sciences in the basics of nursing care</t>
  </si>
  <si>
    <t>Obligatory subjects</t>
  </si>
  <si>
    <t>D. Sciences in the specialist care</t>
  </si>
  <si>
    <t>Subject</t>
  </si>
  <si>
    <t>Organizational unit</t>
  </si>
  <si>
    <t>Number of exams:</t>
  </si>
  <si>
    <t>Sciences in the basics of nursing care sum:</t>
  </si>
  <si>
    <t>Sciences in the specialist care sum:</t>
  </si>
  <si>
    <t>Semester 6 in total:</t>
  </si>
  <si>
    <t>Semester 5 in total:</t>
  </si>
  <si>
    <t>Semester 4 in total:</t>
  </si>
  <si>
    <t xml:space="preserve">Semester 3 in total: </t>
  </si>
  <si>
    <t>Semester 2 in total:</t>
  </si>
  <si>
    <t>Semester 1 in total:</t>
  </si>
  <si>
    <t>Module sum:</t>
  </si>
  <si>
    <t>Assessment</t>
  </si>
  <si>
    <t>Department of Internal Medicine and Internal Nursing</t>
  </si>
  <si>
    <t>Department of Neurology and Neurological Nursing</t>
  </si>
  <si>
    <t>Department of Psychiatry and Psychiatric Nursing</t>
  </si>
  <si>
    <t>Department of Long – Term Care Nursing</t>
  </si>
  <si>
    <t>Department of Surgery and Surgical Nursing</t>
  </si>
  <si>
    <t xml:space="preserve">Department of Anaesthesiological Nursing and Intensive 
Medical Care </t>
  </si>
  <si>
    <t>Department of Paediatrics and Paediatric Nursing</t>
  </si>
  <si>
    <t>Department of Family and Geriatric Nursing</t>
  </si>
  <si>
    <t>Department of Holistic Care and Nursing Management</t>
  </si>
  <si>
    <t>Laboratory of Clinical Skills</t>
  </si>
  <si>
    <t>Department of Fundamentals of Nursing</t>
  </si>
  <si>
    <t>Department of Pharmacology</t>
  </si>
  <si>
    <t>Department of Obstetrics and Gynaecology Nursing</t>
  </si>
  <si>
    <t>Department of Gynaecology and Gynaecological Endocrinology</t>
  </si>
  <si>
    <t>Department of Rehabilitation and Physiotherapy</t>
  </si>
  <si>
    <t>Department of Correct, Clinical and Imaging Anatomy</t>
  </si>
  <si>
    <t>Department of Medical Chemistry</t>
  </si>
  <si>
    <t>Department of Biophysics</t>
  </si>
  <si>
    <t>Department of Psychology</t>
  </si>
  <si>
    <t xml:space="preserve"> Department of Information Technology and Medical Statistics 
with e-Health Laboratory</t>
  </si>
  <si>
    <t>Independent Unit of Emergency Medical Servieces and 
Specialist Emergency</t>
  </si>
  <si>
    <t>Department of Dietetics and Nutrition Education</t>
  </si>
  <si>
    <t>Department of Foreign Languages</t>
  </si>
  <si>
    <t>Department of Physical Education and Sport</t>
  </si>
  <si>
    <t>Department of Interventional Radiology and Neuroradiology</t>
  </si>
  <si>
    <t>Department of Human Physiology</t>
  </si>
  <si>
    <t>Chair and Department of Medical Microbiology</t>
  </si>
  <si>
    <t>Department of Biology and Parasitology</t>
  </si>
  <si>
    <t>Department of Health Promotion</t>
  </si>
  <si>
    <t xml:space="preserve"> Unit of Medical and Pharmaceutical Law</t>
  </si>
  <si>
    <t xml:space="preserve"> Department of Humanities and Social Medicine</t>
  </si>
  <si>
    <t>Department of Health Education</t>
  </si>
  <si>
    <t>Department of Hygiene and Epidemiology</t>
  </si>
  <si>
    <t>Department of Cancer Genetics with Cytogenetics Laboratory</t>
  </si>
  <si>
    <t>Department of Pathophysiology</t>
  </si>
  <si>
    <t>Independent Medical Biology Unit</t>
  </si>
  <si>
    <t xml:space="preserve"> Department of Psychology</t>
  </si>
  <si>
    <t>Department of Information Technology and Medical Statistics 
with e-Health Laboratory</t>
  </si>
  <si>
    <t>Gr Count</t>
  </si>
  <si>
    <t xml:space="preserve">Compulsory subjects sum: </t>
  </si>
  <si>
    <t>Module 1 - Sign language</t>
  </si>
  <si>
    <t>Module 2 - Telemedicine and e-health</t>
  </si>
  <si>
    <t>Medical entities</t>
  </si>
  <si>
    <t>Gr.</t>
  </si>
  <si>
    <t>Apprenticeships</t>
  </si>
  <si>
    <t>Pre-clinical sciences sum:</t>
  </si>
  <si>
    <t>A. Pre-clinical sciences</t>
  </si>
  <si>
    <t xml:space="preserve">B. Social sciences and humanism in nursing </t>
  </si>
  <si>
    <t>Social sciences and humanism in nursing sum:</t>
  </si>
  <si>
    <t>B. Social sciences and humanism in nursing</t>
  </si>
  <si>
    <t xml:space="preserve">B.Social sciences and humanism in nursing </t>
  </si>
  <si>
    <t>Lp.</t>
  </si>
  <si>
    <t>1</t>
  </si>
  <si>
    <t>2</t>
  </si>
  <si>
    <t>---</t>
  </si>
  <si>
    <t xml:space="preserve">Obligatory subjects sum: </t>
  </si>
  <si>
    <t>Units of FoHS</t>
  </si>
  <si>
    <t>Student's own work under teacher's supervision</t>
  </si>
  <si>
    <t>PRACTICAL TRAINING</t>
  </si>
  <si>
    <t>Faculty of Health Sciences
Nursing 1st cycle, full-time studies
Specialty: None</t>
  </si>
  <si>
    <t>Attachment No to the Resolution of Senate 
No 17/2024 of October  23, 2024</t>
  </si>
  <si>
    <t xml:space="preserve">Pathology </t>
  </si>
  <si>
    <t>Elective courses:</t>
  </si>
  <si>
    <t>Microbiology and Parasitology</t>
  </si>
  <si>
    <t>Medical Law</t>
  </si>
  <si>
    <t>Public Health</t>
  </si>
  <si>
    <t>Ethics of the Nursing Profession</t>
  </si>
  <si>
    <t xml:space="preserve">Polish Language </t>
  </si>
  <si>
    <t>Organisation of a Nurse's Work</t>
  </si>
  <si>
    <t>Nosocomial Infections</t>
  </si>
  <si>
    <t>Fundamentals of Nursing</t>
  </si>
  <si>
    <t>Physical Education</t>
  </si>
  <si>
    <t>Biochemistry and Biophysics</t>
  </si>
  <si>
    <t>Polish Language</t>
  </si>
  <si>
    <t>Cooperation and Communication in an Interprofessional Team</t>
  </si>
  <si>
    <t>Telemedicine and e-Health</t>
  </si>
  <si>
    <t>Physical Examination in the Professional Practice of a Nurse</t>
  </si>
  <si>
    <t>Resources and Information System in Health Care</t>
  </si>
  <si>
    <t>Health Promotion</t>
  </si>
  <si>
    <t>English Language</t>
  </si>
  <si>
    <t>Emergency Medicine and Emergency Nursing</t>
  </si>
  <si>
    <t>Surgery, Operating Theatre and Surgical Nursing</t>
  </si>
  <si>
    <t>Internal Diseases and Internal Medicine Nursing</t>
  </si>
  <si>
    <t>Paediatrics and Paediatric Nursing</t>
  </si>
  <si>
    <t>Geriatrics and Geriatric Nursing</t>
  </si>
  <si>
    <t>Nursing in Primary Health Care</t>
  </si>
  <si>
    <t>Research in Nursing</t>
  </si>
  <si>
    <t>Internal Diseases and internal Medicine Nursing</t>
  </si>
  <si>
    <t>Neurology and Neurological Nursing</t>
  </si>
  <si>
    <t>Obstetrics, Gynaecology and Obstetrics and Gynaecological Nursing</t>
  </si>
  <si>
    <t>Nursing in Long-Term Care</t>
  </si>
  <si>
    <t>Psychiatry and Psychiatric Nursing</t>
  </si>
  <si>
    <t>Apprenticeships Selected Individually by the Student</t>
  </si>
  <si>
    <t>Preparation for the Diploma Exam</t>
  </si>
  <si>
    <t>Anaesthesiology and Intensive Care Nursing</t>
  </si>
  <si>
    <t>Basics of Rehabilitation</t>
  </si>
  <si>
    <t xml:space="preserve">Palliative Care </t>
  </si>
  <si>
    <r>
      <t xml:space="preserve">STUDY PLAN                                                             Ordinance of </t>
    </r>
    <r>
      <rPr>
        <sz val="8"/>
        <rFont val="sansserif"/>
        <charset val="238"/>
      </rPr>
      <t>MofS of October 10, 2024</t>
    </r>
    <r>
      <rPr>
        <sz val="10"/>
        <rFont val="sansserif"/>
        <charset val="238"/>
      </rPr>
      <t xml:space="preserve">                                     
Bachelor's degree
Year 2025-2028 </t>
    </r>
  </si>
  <si>
    <r>
      <t>Form of study:</t>
    </r>
    <r>
      <rPr>
        <sz val="10"/>
        <rFont val="sansserif"/>
        <charset val="238"/>
      </rPr>
      <t xml:space="preserve"> fulll-time</t>
    </r>
    <r>
      <rPr>
        <sz val="10"/>
        <rFont val="sansserif"/>
      </rPr>
      <t xml:space="preserve">
Duration: 6 semesters </t>
    </r>
  </si>
  <si>
    <t>8/4</t>
  </si>
  <si>
    <t>8</t>
  </si>
  <si>
    <t>Sign Language</t>
  </si>
  <si>
    <t>Group size</t>
  </si>
  <si>
    <t>Number of hours in total 4720 + 120 English Language  +  60 Physical Education + 4 OHS = 4904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</si>
</sst>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5">
    <font>
      <sz val="10"/>
      <name val="Arial"/>
    </font>
    <font>
      <sz val="8"/>
      <name val="Arial"/>
      <family val="2"/>
      <charset val="238"/>
    </font>
    <font>
      <sz val="8"/>
      <name val="sansserif"/>
    </font>
    <font>
      <sz val="6"/>
      <name val="sansserif"/>
    </font>
    <font>
      <sz val="7"/>
      <name val="sansserif"/>
    </font>
    <font>
      <sz val="7"/>
      <name val="sansserif"/>
      <charset val="238"/>
    </font>
    <font>
      <b/>
      <sz val="6"/>
      <name val="sansserif"/>
    </font>
    <font>
      <sz val="8"/>
      <name val="sansserif"/>
      <charset val="238"/>
    </font>
    <font>
      <sz val="6"/>
      <name val="sansserif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6"/>
      <name val="sansserif"/>
      <charset val="238"/>
    </font>
    <font>
      <sz val="10"/>
      <name val="sansserif"/>
    </font>
    <font>
      <sz val="10"/>
      <name val="sansserif"/>
      <charset val="238"/>
    </font>
    <font>
      <sz val="7.5"/>
      <name val="sansserif"/>
    </font>
    <font>
      <sz val="9"/>
      <name val="sansserif"/>
    </font>
    <font>
      <b/>
      <sz val="8"/>
      <name val="sansserif"/>
      <charset val="238"/>
    </font>
    <font>
      <b/>
      <sz val="9"/>
      <name val="sansserif"/>
    </font>
    <font>
      <b/>
      <sz val="8"/>
      <name val="sansserif"/>
    </font>
    <font>
      <sz val="9"/>
      <name val="sansserif"/>
      <charset val="238"/>
    </font>
    <font>
      <b/>
      <sz val="7"/>
      <name val="sansserif"/>
    </font>
    <font>
      <b/>
      <sz val="10"/>
      <name val="sansserif"/>
    </font>
    <font>
      <b/>
      <sz val="8"/>
      <name val="Arial"/>
      <family val="2"/>
      <charset val="238"/>
    </font>
    <font>
      <b/>
      <sz val="10"/>
      <name val="sansserif"/>
      <charset val="238"/>
    </font>
    <font>
      <sz val="6"/>
      <color rgb="FFFF0000"/>
      <name val="sansserif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dotted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9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 wrapText="1"/>
    </xf>
    <xf numFmtId="0" fontId="9" fillId="2" borderId="0" xfId="0" applyFont="1" applyFill="1"/>
    <xf numFmtId="0" fontId="2" fillId="2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top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6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8" fillId="3" borderId="10" xfId="0" quotePrefix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8" xfId="0" quotePrefix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0" fontId="6" fillId="3" borderId="5" xfId="0" quotePrefix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center" vertical="center" wrapText="1"/>
    </xf>
    <xf numFmtId="49" fontId="8" fillId="8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14" xfId="0" applyFont="1" applyFill="1" applyBorder="1" applyAlignment="1">
      <alignment horizontal="right" vertical="center" wrapText="1"/>
    </xf>
    <xf numFmtId="0" fontId="17" fillId="4" borderId="9" xfId="0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right" vertical="top" wrapText="1"/>
    </xf>
    <xf numFmtId="0" fontId="17" fillId="2" borderId="4" xfId="0" applyFont="1" applyFill="1" applyBorder="1" applyAlignment="1">
      <alignment horizontal="right" vertical="top" wrapText="1"/>
    </xf>
    <xf numFmtId="0" fontId="17" fillId="2" borderId="5" xfId="0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 wrapText="1"/>
    </xf>
    <xf numFmtId="0" fontId="6" fillId="4" borderId="4" xfId="0" quotePrefix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textRotation="90" wrapText="1"/>
    </xf>
    <xf numFmtId="164" fontId="2" fillId="2" borderId="15" xfId="0" applyNumberFormat="1" applyFont="1" applyFill="1" applyBorder="1" applyAlignment="1">
      <alignment horizontal="center" vertical="center" textRotation="90" wrapText="1"/>
    </xf>
    <xf numFmtId="164" fontId="2" fillId="2" borderId="2" xfId="0" applyNumberFormat="1" applyFont="1" applyFill="1" applyBorder="1" applyAlignment="1">
      <alignment horizontal="center" vertical="center" textRotation="90" wrapText="1"/>
    </xf>
    <xf numFmtId="0" fontId="17" fillId="2" borderId="14" xfId="0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textRotation="90" wrapText="1"/>
    </xf>
    <xf numFmtId="0" fontId="15" fillId="3" borderId="5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top" wrapText="1"/>
    </xf>
    <xf numFmtId="0" fontId="17" fillId="4" borderId="12" xfId="0" applyFont="1" applyFill="1" applyBorder="1" applyAlignment="1">
      <alignment horizontal="right" vertical="center" wrapText="1"/>
    </xf>
    <xf numFmtId="0" fontId="17" fillId="4" borderId="0" xfId="0" applyFont="1" applyFill="1" applyAlignment="1">
      <alignment horizontal="right" vertical="center" wrapText="1"/>
    </xf>
    <xf numFmtId="0" fontId="17" fillId="4" borderId="13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3" fillId="8" borderId="6" xfId="0" quotePrefix="1" applyFont="1" applyFill="1" applyBorder="1" applyAlignment="1">
      <alignment horizontal="center" vertical="center" wrapText="1"/>
    </xf>
    <xf numFmtId="0" fontId="3" fillId="8" borderId="7" xfId="0" quotePrefix="1" applyFont="1" applyFill="1" applyBorder="1" applyAlignment="1">
      <alignment horizontal="center" vertical="center" wrapText="1"/>
    </xf>
    <xf numFmtId="0" fontId="3" fillId="8" borderId="8" xfId="0" quotePrefix="1" applyFont="1" applyFill="1" applyBorder="1" applyAlignment="1">
      <alignment horizontal="center" vertical="center" wrapText="1"/>
    </xf>
    <xf numFmtId="0" fontId="3" fillId="8" borderId="9" xfId="0" quotePrefix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 wrapText="1"/>
    </xf>
    <xf numFmtId="0" fontId="3" fillId="3" borderId="6" xfId="0" quotePrefix="1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center" wrapText="1"/>
    </xf>
    <xf numFmtId="0" fontId="3" fillId="3" borderId="8" xfId="0" quotePrefix="1" applyFont="1" applyFill="1" applyBorder="1" applyAlignment="1">
      <alignment horizontal="center" vertical="center" wrapText="1"/>
    </xf>
    <xf numFmtId="0" fontId="3" fillId="3" borderId="9" xfId="0" quotePrefix="1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horizontal="center" vertical="center" wrapText="1"/>
    </xf>
    <xf numFmtId="0" fontId="8" fillId="3" borderId="6" xfId="0" quotePrefix="1" applyFont="1" applyFill="1" applyBorder="1" applyAlignment="1">
      <alignment horizontal="center" vertical="center" wrapText="1"/>
    </xf>
    <xf numFmtId="0" fontId="8" fillId="3" borderId="7" xfId="0" quotePrefix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top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05"/>
  <sheetViews>
    <sheetView tabSelected="1" view="pageBreakPreview" topLeftCell="A37" zoomScale="120" zoomScaleNormal="120" zoomScaleSheetLayoutView="120" workbookViewId="0">
      <selection activeCell="AF46" sqref="AF46"/>
    </sheetView>
  </sheetViews>
  <sheetFormatPr defaultColWidth="8.85546875" defaultRowHeight="12.75"/>
  <cols>
    <col min="1" max="1" width="3.42578125" style="10" customWidth="1"/>
    <col min="2" max="2" width="29.140625" style="10" customWidth="1"/>
    <col min="3" max="3" width="6" style="10" customWidth="1"/>
    <col min="4" max="4" width="8.5703125" style="10" customWidth="1"/>
    <col min="5" max="5" width="17.5703125" style="10" customWidth="1"/>
    <col min="6" max="6" width="4.42578125" style="10" customWidth="1"/>
    <col min="7" max="7" width="6" style="111" customWidth="1"/>
    <col min="8" max="8" width="0.85546875" style="10" customWidth="1"/>
    <col min="9" max="9" width="1.42578125" style="10" customWidth="1"/>
    <col min="10" max="10" width="0.85546875" style="10" customWidth="1"/>
    <col min="11" max="11" width="3.140625" style="10" customWidth="1"/>
    <col min="12" max="12" width="0.85546875" style="10" hidden="1" customWidth="1"/>
    <col min="13" max="13" width="2.7109375" style="10" customWidth="1"/>
    <col min="14" max="14" width="2.42578125" style="10" customWidth="1"/>
    <col min="15" max="15" width="0.140625" style="10" customWidth="1"/>
    <col min="16" max="16" width="1" style="10" customWidth="1"/>
    <col min="17" max="18" width="2.42578125" style="10" customWidth="1"/>
    <col min="19" max="19" width="1.42578125" style="10" customWidth="1"/>
    <col min="20" max="20" width="1.5703125" style="10" customWidth="1"/>
    <col min="21" max="22" width="1.42578125" style="10" customWidth="1"/>
    <col min="23" max="23" width="0.42578125" style="10" customWidth="1"/>
    <col min="24" max="24" width="2.85546875" style="10" customWidth="1"/>
    <col min="25" max="26" width="1.42578125" style="10" customWidth="1"/>
    <col min="27" max="27" width="1.5703125" style="10" customWidth="1"/>
    <col min="28" max="28" width="2.42578125" style="10" customWidth="1"/>
    <col min="29" max="29" width="1.85546875" style="10" customWidth="1"/>
    <col min="30" max="30" width="2.140625" style="10" customWidth="1"/>
    <col min="31" max="31" width="0.42578125" style="10" customWidth="1"/>
    <col min="32" max="32" width="4.5703125" style="10" customWidth="1"/>
    <col min="33" max="33" width="0.42578125" style="10" customWidth="1"/>
    <col min="34" max="34" width="2" style="10" customWidth="1"/>
    <col min="35" max="35" width="0.42578125" style="10" customWidth="1"/>
    <col min="36" max="36" width="1.5703125" style="10" customWidth="1"/>
    <col min="37" max="37" width="1.140625" style="10" customWidth="1"/>
    <col min="38" max="38" width="2.85546875" style="10" customWidth="1"/>
    <col min="39" max="40" width="2.42578125" style="10" customWidth="1"/>
    <col min="41" max="41" width="1" style="10" customWidth="1"/>
    <col min="42" max="42" width="0.42578125" style="10" customWidth="1"/>
    <col min="43" max="43" width="2.42578125" style="10" customWidth="1"/>
    <col min="44" max="44" width="1" style="10" customWidth="1"/>
    <col min="45" max="45" width="1.42578125" style="10" customWidth="1"/>
    <col min="46" max="46" width="2.42578125" style="10" customWidth="1"/>
    <col min="47" max="47" width="0.5703125" style="10" customWidth="1"/>
    <col min="48" max="48" width="3.42578125" style="10" customWidth="1"/>
    <col min="49" max="49" width="0.85546875" style="10" customWidth="1"/>
    <col min="50" max="50" width="0.5703125" style="10" customWidth="1"/>
    <col min="51" max="51" width="1.85546875" style="10" customWidth="1"/>
    <col min="52" max="52" width="0.5703125" style="10" customWidth="1"/>
    <col min="53" max="53" width="2.42578125" style="10" customWidth="1"/>
    <col min="54" max="54" width="1.42578125" style="10" customWidth="1"/>
    <col min="55" max="55" width="1" style="10" customWidth="1"/>
    <col min="56" max="56" width="3" style="10" customWidth="1"/>
    <col min="57" max="57" width="0.85546875" style="10" customWidth="1"/>
    <col min="58" max="58" width="0.140625" style="10" customWidth="1"/>
    <col min="59" max="59" width="4.140625" style="10" customWidth="1"/>
    <col min="60" max="60" width="0.5703125" style="10" customWidth="1"/>
    <col min="61" max="61" width="2.42578125" style="10" customWidth="1"/>
    <col min="62" max="62" width="1.140625" style="10" customWidth="1"/>
    <col min="63" max="63" width="0.5703125" style="10" customWidth="1"/>
    <col min="64" max="65" width="1.42578125" style="10" customWidth="1"/>
    <col min="66" max="66" width="0.42578125" style="10" customWidth="1"/>
    <col min="67" max="67" width="3.140625" style="10" customWidth="1"/>
    <col min="68" max="68" width="0.42578125" style="10" customWidth="1"/>
    <col min="69" max="69" width="3.85546875" style="10" customWidth="1"/>
    <col min="70" max="70" width="0.140625" style="10" customWidth="1"/>
    <col min="71" max="71" width="2.42578125" style="10" customWidth="1"/>
    <col min="72" max="72" width="1.5703125" style="10" customWidth="1"/>
    <col min="73" max="73" width="1.42578125" style="10" customWidth="1"/>
    <col min="74" max="74" width="4.140625" style="10" customWidth="1"/>
    <col min="75" max="75" width="2.85546875" style="10" customWidth="1"/>
    <col min="76" max="76" width="4.140625" style="10" customWidth="1"/>
    <col min="77" max="77" width="2.42578125" style="10" customWidth="1"/>
    <col min="78" max="78" width="3.140625" style="10" customWidth="1"/>
    <col min="79" max="79" width="1.85546875" style="10" customWidth="1"/>
    <col min="80" max="16384" width="8.85546875" style="10"/>
  </cols>
  <sheetData>
    <row r="1" spans="1:198" ht="54.95" customHeight="1">
      <c r="A1" s="313" t="s">
        <v>123</v>
      </c>
      <c r="B1" s="313"/>
      <c r="C1" s="313"/>
      <c r="D1" s="313"/>
      <c r="E1" s="313"/>
      <c r="F1" s="313"/>
      <c r="G1" s="313"/>
      <c r="H1" s="313"/>
      <c r="I1" s="313"/>
      <c r="J1" s="48"/>
      <c r="K1" s="48"/>
      <c r="L1" s="48"/>
      <c r="M1" s="48"/>
      <c r="N1" s="48"/>
      <c r="O1" s="48"/>
      <c r="P1" s="48"/>
      <c r="Q1" s="393" t="s">
        <v>161</v>
      </c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48"/>
      <c r="AK1" s="48"/>
      <c r="AL1" s="48"/>
      <c r="AM1" s="48"/>
      <c r="AN1" s="48"/>
      <c r="AO1" s="48"/>
      <c r="AP1" s="48"/>
      <c r="AQ1" s="394" t="s">
        <v>162</v>
      </c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407" t="s">
        <v>124</v>
      </c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</row>
    <row r="2" spans="1:198" ht="9" customHeight="1">
      <c r="A2" s="48"/>
      <c r="B2" s="48"/>
      <c r="C2" s="48"/>
      <c r="D2" s="48"/>
      <c r="E2" s="48"/>
      <c r="F2" s="48"/>
      <c r="G2" s="49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</row>
    <row r="3" spans="1:198" ht="12.95" customHeight="1">
      <c r="A3" s="170" t="s">
        <v>115</v>
      </c>
      <c r="B3" s="13"/>
      <c r="C3" s="205" t="s">
        <v>51</v>
      </c>
      <c r="D3" s="206"/>
      <c r="E3" s="170" t="s">
        <v>52</v>
      </c>
      <c r="F3" s="246" t="s">
        <v>27</v>
      </c>
      <c r="G3" s="247"/>
      <c r="H3" s="283" t="s">
        <v>42</v>
      </c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5"/>
    </row>
    <row r="4" spans="1:198" ht="12" customHeight="1">
      <c r="A4" s="172"/>
      <c r="B4" s="50"/>
      <c r="C4" s="207"/>
      <c r="D4" s="208"/>
      <c r="E4" s="172"/>
      <c r="F4" s="248" t="s">
        <v>28</v>
      </c>
      <c r="G4" s="278" t="s">
        <v>15</v>
      </c>
      <c r="H4" s="235" t="s">
        <v>36</v>
      </c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7"/>
      <c r="BO4" s="301" t="s">
        <v>122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3"/>
    </row>
    <row r="5" spans="1:198" ht="33" customHeight="1">
      <c r="A5" s="172"/>
      <c r="B5" s="50"/>
      <c r="C5" s="207"/>
      <c r="D5" s="208"/>
      <c r="E5" s="172"/>
      <c r="F5" s="249"/>
      <c r="G5" s="279"/>
      <c r="H5" s="202" t="s">
        <v>29</v>
      </c>
      <c r="I5" s="203"/>
      <c r="J5" s="203"/>
      <c r="K5" s="203"/>
      <c r="L5" s="203"/>
      <c r="M5" s="203"/>
      <c r="N5" s="203"/>
      <c r="O5" s="203"/>
      <c r="P5" s="203"/>
      <c r="Q5" s="204"/>
      <c r="R5" s="202" t="s">
        <v>30</v>
      </c>
      <c r="S5" s="203"/>
      <c r="T5" s="203"/>
      <c r="U5" s="203"/>
      <c r="V5" s="203"/>
      <c r="W5" s="203"/>
      <c r="X5" s="203"/>
      <c r="Y5" s="204"/>
      <c r="Z5" s="235" t="s">
        <v>31</v>
      </c>
      <c r="AA5" s="236"/>
      <c r="AB5" s="236"/>
      <c r="AC5" s="236"/>
      <c r="AD5" s="236"/>
      <c r="AE5" s="236"/>
      <c r="AF5" s="236"/>
      <c r="AG5" s="236"/>
      <c r="AH5" s="237"/>
      <c r="AI5" s="202" t="s">
        <v>32</v>
      </c>
      <c r="AJ5" s="203"/>
      <c r="AK5" s="203"/>
      <c r="AL5" s="203"/>
      <c r="AM5" s="203"/>
      <c r="AN5" s="203"/>
      <c r="AO5" s="203"/>
      <c r="AP5" s="203"/>
      <c r="AQ5" s="203"/>
      <c r="AR5" s="203"/>
      <c r="AS5" s="204"/>
      <c r="AT5" s="202" t="s">
        <v>33</v>
      </c>
      <c r="AU5" s="203"/>
      <c r="AV5" s="203"/>
      <c r="AW5" s="203"/>
      <c r="AX5" s="203"/>
      <c r="AY5" s="203"/>
      <c r="AZ5" s="203"/>
      <c r="BA5" s="203"/>
      <c r="BB5" s="203"/>
      <c r="BC5" s="204"/>
      <c r="BD5" s="286" t="s">
        <v>121</v>
      </c>
      <c r="BE5" s="287"/>
      <c r="BF5" s="287"/>
      <c r="BG5" s="287"/>
      <c r="BH5" s="287"/>
      <c r="BI5" s="287"/>
      <c r="BJ5" s="287"/>
      <c r="BK5" s="287"/>
      <c r="BL5" s="287"/>
      <c r="BM5" s="287"/>
      <c r="BN5" s="288"/>
      <c r="BO5" s="202" t="s">
        <v>35</v>
      </c>
      <c r="BP5" s="203"/>
      <c r="BQ5" s="203"/>
      <c r="BR5" s="203"/>
      <c r="BS5" s="203"/>
      <c r="BT5" s="203"/>
      <c r="BU5" s="203"/>
      <c r="BV5" s="204"/>
      <c r="BW5" s="235" t="s">
        <v>108</v>
      </c>
      <c r="BX5" s="236"/>
      <c r="BY5" s="236"/>
      <c r="BZ5" s="236"/>
      <c r="CA5" s="237"/>
    </row>
    <row r="6" spans="1:198" ht="44.25" customHeight="1">
      <c r="A6" s="171"/>
      <c r="B6" s="51"/>
      <c r="C6" s="209"/>
      <c r="D6" s="210"/>
      <c r="E6" s="171"/>
      <c r="F6" s="250"/>
      <c r="G6" s="280"/>
      <c r="H6" s="177" t="s">
        <v>39</v>
      </c>
      <c r="I6" s="217"/>
      <c r="J6" s="178"/>
      <c r="K6" s="177" t="s">
        <v>15</v>
      </c>
      <c r="L6" s="178"/>
      <c r="M6" s="52" t="s">
        <v>63</v>
      </c>
      <c r="N6" s="177" t="s">
        <v>166</v>
      </c>
      <c r="O6" s="217"/>
      <c r="P6" s="178"/>
      <c r="Q6" s="52" t="s">
        <v>107</v>
      </c>
      <c r="R6" s="177" t="s">
        <v>39</v>
      </c>
      <c r="S6" s="178"/>
      <c r="T6" s="177" t="s">
        <v>15</v>
      </c>
      <c r="U6" s="178"/>
      <c r="V6" s="177" t="s">
        <v>63</v>
      </c>
      <c r="W6" s="178"/>
      <c r="X6" s="52" t="s">
        <v>166</v>
      </c>
      <c r="Y6" s="52" t="s">
        <v>107</v>
      </c>
      <c r="Z6" s="152" t="s">
        <v>39</v>
      </c>
      <c r="AA6" s="153"/>
      <c r="AB6" s="152" t="s">
        <v>15</v>
      </c>
      <c r="AC6" s="153"/>
      <c r="AD6" s="152" t="s">
        <v>63</v>
      </c>
      <c r="AE6" s="153"/>
      <c r="AF6" s="53" t="s">
        <v>166</v>
      </c>
      <c r="AG6" s="152" t="s">
        <v>107</v>
      </c>
      <c r="AH6" s="153"/>
      <c r="AI6" s="177" t="s">
        <v>39</v>
      </c>
      <c r="AJ6" s="217"/>
      <c r="AK6" s="178"/>
      <c r="AL6" s="177" t="s">
        <v>15</v>
      </c>
      <c r="AM6" s="178"/>
      <c r="AN6" s="52" t="s">
        <v>63</v>
      </c>
      <c r="AO6" s="177" t="s">
        <v>166</v>
      </c>
      <c r="AP6" s="217"/>
      <c r="AQ6" s="178"/>
      <c r="AR6" s="177" t="s">
        <v>107</v>
      </c>
      <c r="AS6" s="178"/>
      <c r="AT6" s="177" t="s">
        <v>39</v>
      </c>
      <c r="AU6" s="178"/>
      <c r="AV6" s="177" t="s">
        <v>15</v>
      </c>
      <c r="AW6" s="178"/>
      <c r="AX6" s="177" t="s">
        <v>63</v>
      </c>
      <c r="AY6" s="178"/>
      <c r="AZ6" s="177" t="s">
        <v>166</v>
      </c>
      <c r="BA6" s="178"/>
      <c r="BB6" s="258" t="s">
        <v>107</v>
      </c>
      <c r="BC6" s="258"/>
      <c r="BD6" s="152" t="s">
        <v>39</v>
      </c>
      <c r="BE6" s="153"/>
      <c r="BF6" s="152" t="s">
        <v>15</v>
      </c>
      <c r="BG6" s="293"/>
      <c r="BH6" s="153"/>
      <c r="BI6" s="53" t="s">
        <v>63</v>
      </c>
      <c r="BJ6" s="152" t="s">
        <v>166</v>
      </c>
      <c r="BK6" s="293"/>
      <c r="BL6" s="153"/>
      <c r="BM6" s="152" t="s">
        <v>107</v>
      </c>
      <c r="BN6" s="153"/>
      <c r="BO6" s="52" t="s">
        <v>39</v>
      </c>
      <c r="BP6" s="177" t="s">
        <v>15</v>
      </c>
      <c r="BQ6" s="178"/>
      <c r="BR6" s="177" t="s">
        <v>63</v>
      </c>
      <c r="BS6" s="178"/>
      <c r="BT6" s="177" t="s">
        <v>166</v>
      </c>
      <c r="BU6" s="178"/>
      <c r="BV6" s="52" t="s">
        <v>107</v>
      </c>
      <c r="BW6" s="53" t="s">
        <v>39</v>
      </c>
      <c r="BX6" s="53" t="s">
        <v>15</v>
      </c>
      <c r="BY6" s="53" t="s">
        <v>63</v>
      </c>
      <c r="BZ6" s="53" t="s">
        <v>166</v>
      </c>
      <c r="CA6" s="53" t="s">
        <v>107</v>
      </c>
    </row>
    <row r="7" spans="1:198" ht="12.75" customHeight="1">
      <c r="A7" s="156" t="s">
        <v>110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8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</row>
    <row r="8" spans="1:198" ht="29.25">
      <c r="A8" s="2" t="s">
        <v>116</v>
      </c>
      <c r="B8" s="17" t="s">
        <v>16</v>
      </c>
      <c r="C8" s="175" t="s">
        <v>17</v>
      </c>
      <c r="D8" s="189"/>
      <c r="E8" s="11" t="s">
        <v>79</v>
      </c>
      <c r="F8" s="1">
        <f t="shared" ref="F8:F12" si="0">H8+R8+Z8+AI8+AT8+BD8+BO8+BW8</f>
        <v>95</v>
      </c>
      <c r="G8" s="29">
        <f>K8+T8+AB8+AL8+AV8+BF8+BP8+BX8</f>
        <v>4</v>
      </c>
      <c r="H8" s="139">
        <v>30</v>
      </c>
      <c r="I8" s="147"/>
      <c r="J8" s="140"/>
      <c r="K8" s="139">
        <v>2</v>
      </c>
      <c r="L8" s="140"/>
      <c r="M8" s="54" t="s">
        <v>2</v>
      </c>
      <c r="N8" s="139">
        <v>300</v>
      </c>
      <c r="O8" s="147"/>
      <c r="P8" s="140"/>
      <c r="Q8" s="40" t="s">
        <v>8</v>
      </c>
      <c r="R8" s="139">
        <v>0</v>
      </c>
      <c r="S8" s="140"/>
      <c r="T8" s="183">
        <v>0</v>
      </c>
      <c r="U8" s="184"/>
      <c r="V8" s="139" t="s">
        <v>5</v>
      </c>
      <c r="W8" s="140"/>
      <c r="X8" s="40">
        <v>0</v>
      </c>
      <c r="Y8" s="40" t="s">
        <v>5</v>
      </c>
      <c r="Z8" s="149">
        <v>0</v>
      </c>
      <c r="AA8" s="151"/>
      <c r="AB8" s="149">
        <v>0</v>
      </c>
      <c r="AC8" s="151"/>
      <c r="AD8" s="149">
        <v>0</v>
      </c>
      <c r="AE8" s="151"/>
      <c r="AF8" s="1">
        <v>0</v>
      </c>
      <c r="AG8" s="149">
        <v>0</v>
      </c>
      <c r="AH8" s="151"/>
      <c r="AI8" s="139">
        <v>35</v>
      </c>
      <c r="AJ8" s="147"/>
      <c r="AK8" s="140"/>
      <c r="AL8" s="139">
        <v>2</v>
      </c>
      <c r="AM8" s="140"/>
      <c r="AN8" s="40" t="s">
        <v>4</v>
      </c>
      <c r="AO8" s="139">
        <v>25</v>
      </c>
      <c r="AP8" s="147"/>
      <c r="AQ8" s="140"/>
      <c r="AR8" s="139" t="s">
        <v>8</v>
      </c>
      <c r="AS8" s="140"/>
      <c r="AT8" s="139">
        <v>0</v>
      </c>
      <c r="AU8" s="140"/>
      <c r="AV8" s="139">
        <v>0</v>
      </c>
      <c r="AW8" s="140"/>
      <c r="AX8" s="139" t="s">
        <v>5</v>
      </c>
      <c r="AY8" s="140"/>
      <c r="AZ8" s="139">
        <v>0</v>
      </c>
      <c r="BA8" s="140"/>
      <c r="BB8" s="154" t="s">
        <v>5</v>
      </c>
      <c r="BC8" s="154"/>
      <c r="BD8" s="149">
        <v>30</v>
      </c>
      <c r="BE8" s="151"/>
      <c r="BF8" s="149">
        <v>0</v>
      </c>
      <c r="BG8" s="150"/>
      <c r="BH8" s="151"/>
      <c r="BI8" s="1" t="s">
        <v>4</v>
      </c>
      <c r="BJ8" s="149">
        <v>300</v>
      </c>
      <c r="BK8" s="150"/>
      <c r="BL8" s="151"/>
      <c r="BM8" s="149" t="s">
        <v>8</v>
      </c>
      <c r="BN8" s="151"/>
      <c r="BO8" s="40">
        <v>0</v>
      </c>
      <c r="BP8" s="139">
        <v>0</v>
      </c>
      <c r="BQ8" s="140"/>
      <c r="BR8" s="139" t="s">
        <v>5</v>
      </c>
      <c r="BS8" s="140"/>
      <c r="BT8" s="139">
        <v>0</v>
      </c>
      <c r="BU8" s="140"/>
      <c r="BV8" s="40" t="s">
        <v>5</v>
      </c>
      <c r="BW8" s="1">
        <v>0</v>
      </c>
      <c r="BX8" s="1">
        <v>0</v>
      </c>
      <c r="BY8" s="1" t="s">
        <v>5</v>
      </c>
      <c r="BZ8" s="1">
        <v>0</v>
      </c>
      <c r="CA8" s="1" t="s">
        <v>5</v>
      </c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</row>
    <row r="9" spans="1:198" s="58" customFormat="1" ht="22.5" customHeight="1">
      <c r="A9" s="7" t="s">
        <v>117</v>
      </c>
      <c r="B9" s="15" t="s">
        <v>16</v>
      </c>
      <c r="C9" s="385" t="s">
        <v>18</v>
      </c>
      <c r="D9" s="386"/>
      <c r="E9" s="55" t="s">
        <v>89</v>
      </c>
      <c r="F9" s="18">
        <f t="shared" si="0"/>
        <v>65</v>
      </c>
      <c r="G9" s="56">
        <f>K9+T9+AB9+AL9+AV9+BF9+BP9+BX9</f>
        <v>2.5</v>
      </c>
      <c r="H9" s="183">
        <v>35</v>
      </c>
      <c r="I9" s="381"/>
      <c r="J9" s="184"/>
      <c r="K9" s="183">
        <v>2</v>
      </c>
      <c r="L9" s="184"/>
      <c r="M9" s="57" t="s">
        <v>4</v>
      </c>
      <c r="N9" s="183">
        <v>300</v>
      </c>
      <c r="O9" s="381"/>
      <c r="P9" s="184"/>
      <c r="Q9" s="57" t="s">
        <v>8</v>
      </c>
      <c r="R9" s="183">
        <v>0</v>
      </c>
      <c r="S9" s="184"/>
      <c r="T9" s="183">
        <v>0</v>
      </c>
      <c r="U9" s="184"/>
      <c r="V9" s="183" t="s">
        <v>5</v>
      </c>
      <c r="W9" s="184"/>
      <c r="X9" s="57">
        <v>0</v>
      </c>
      <c r="Y9" s="57" t="s">
        <v>5</v>
      </c>
      <c r="Z9" s="382">
        <v>0</v>
      </c>
      <c r="AA9" s="384"/>
      <c r="AB9" s="382">
        <v>0</v>
      </c>
      <c r="AC9" s="384"/>
      <c r="AD9" s="382">
        <v>0</v>
      </c>
      <c r="AE9" s="384"/>
      <c r="AF9" s="18">
        <v>0</v>
      </c>
      <c r="AG9" s="382">
        <v>0</v>
      </c>
      <c r="AH9" s="384"/>
      <c r="AI9" s="183">
        <v>10</v>
      </c>
      <c r="AJ9" s="381"/>
      <c r="AK9" s="184"/>
      <c r="AL9" s="183">
        <v>0.5</v>
      </c>
      <c r="AM9" s="184"/>
      <c r="AN9" s="113" t="s">
        <v>1</v>
      </c>
      <c r="AO9" s="139">
        <v>25</v>
      </c>
      <c r="AP9" s="147"/>
      <c r="AQ9" s="140"/>
      <c r="AR9" s="139" t="s">
        <v>8</v>
      </c>
      <c r="AS9" s="140"/>
      <c r="AT9" s="183">
        <v>0</v>
      </c>
      <c r="AU9" s="184"/>
      <c r="AV9" s="183">
        <v>0</v>
      </c>
      <c r="AW9" s="184"/>
      <c r="AX9" s="183" t="s">
        <v>5</v>
      </c>
      <c r="AY9" s="184"/>
      <c r="AZ9" s="183">
        <v>0</v>
      </c>
      <c r="BA9" s="184"/>
      <c r="BB9" s="387" t="s">
        <v>5</v>
      </c>
      <c r="BC9" s="387"/>
      <c r="BD9" s="382">
        <v>20</v>
      </c>
      <c r="BE9" s="384"/>
      <c r="BF9" s="382">
        <v>0</v>
      </c>
      <c r="BG9" s="383"/>
      <c r="BH9" s="384"/>
      <c r="BI9" s="1" t="s">
        <v>4</v>
      </c>
      <c r="BJ9" s="149">
        <v>300</v>
      </c>
      <c r="BK9" s="150"/>
      <c r="BL9" s="151"/>
      <c r="BM9" s="149" t="s">
        <v>8</v>
      </c>
      <c r="BN9" s="151"/>
      <c r="BO9" s="57">
        <v>0</v>
      </c>
      <c r="BP9" s="183">
        <v>0</v>
      </c>
      <c r="BQ9" s="184"/>
      <c r="BR9" s="183" t="s">
        <v>5</v>
      </c>
      <c r="BS9" s="184"/>
      <c r="BT9" s="183">
        <v>0</v>
      </c>
      <c r="BU9" s="184"/>
      <c r="BV9" s="57" t="s">
        <v>5</v>
      </c>
      <c r="BW9" s="18">
        <v>0</v>
      </c>
      <c r="BX9" s="18">
        <v>0</v>
      </c>
      <c r="BY9" s="18" t="s">
        <v>5</v>
      </c>
      <c r="BZ9" s="18">
        <v>0</v>
      </c>
      <c r="CA9" s="18" t="s">
        <v>5</v>
      </c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</row>
    <row r="10" spans="1:198" ht="27.75" customHeight="1">
      <c r="A10" s="2">
        <v>3</v>
      </c>
      <c r="B10" s="397" t="s">
        <v>16</v>
      </c>
      <c r="C10" s="179" t="s">
        <v>127</v>
      </c>
      <c r="D10" s="180"/>
      <c r="E10" s="3" t="s">
        <v>90</v>
      </c>
      <c r="F10" s="1">
        <f t="shared" si="0"/>
        <v>30</v>
      </c>
      <c r="G10" s="29">
        <f t="shared" ref="G10:G12" si="1">K10+T10+AB10+AL10+AV10+BF10+BP10+BX10</f>
        <v>1</v>
      </c>
      <c r="H10" s="139">
        <v>15</v>
      </c>
      <c r="I10" s="147"/>
      <c r="J10" s="140"/>
      <c r="K10" s="139">
        <v>0.5</v>
      </c>
      <c r="L10" s="140"/>
      <c r="M10" s="40" t="s">
        <v>4</v>
      </c>
      <c r="N10" s="139">
        <v>300</v>
      </c>
      <c r="O10" s="147"/>
      <c r="P10" s="140"/>
      <c r="Q10" s="40" t="s">
        <v>8</v>
      </c>
      <c r="R10" s="139">
        <v>0</v>
      </c>
      <c r="S10" s="140"/>
      <c r="T10" s="139">
        <v>0</v>
      </c>
      <c r="U10" s="140"/>
      <c r="V10" s="139" t="s">
        <v>5</v>
      </c>
      <c r="W10" s="140"/>
      <c r="X10" s="40">
        <v>0</v>
      </c>
      <c r="Y10" s="40" t="s">
        <v>5</v>
      </c>
      <c r="Z10" s="149">
        <v>0</v>
      </c>
      <c r="AA10" s="151"/>
      <c r="AB10" s="149">
        <v>0</v>
      </c>
      <c r="AC10" s="151"/>
      <c r="AD10" s="149">
        <v>0</v>
      </c>
      <c r="AE10" s="151"/>
      <c r="AF10" s="1">
        <v>0</v>
      </c>
      <c r="AG10" s="149">
        <v>0</v>
      </c>
      <c r="AH10" s="151"/>
      <c r="AI10" s="139">
        <v>5</v>
      </c>
      <c r="AJ10" s="147"/>
      <c r="AK10" s="140"/>
      <c r="AL10" s="139">
        <v>0.5</v>
      </c>
      <c r="AM10" s="140"/>
      <c r="AN10" s="40" t="s">
        <v>1</v>
      </c>
      <c r="AO10" s="139">
        <v>25</v>
      </c>
      <c r="AP10" s="147"/>
      <c r="AQ10" s="140"/>
      <c r="AR10" s="139" t="s">
        <v>8</v>
      </c>
      <c r="AS10" s="140"/>
      <c r="AT10" s="139">
        <v>0</v>
      </c>
      <c r="AU10" s="140"/>
      <c r="AV10" s="139">
        <v>0</v>
      </c>
      <c r="AW10" s="140"/>
      <c r="AX10" s="139" t="s">
        <v>5</v>
      </c>
      <c r="AY10" s="140"/>
      <c r="AZ10" s="139">
        <v>0</v>
      </c>
      <c r="BA10" s="140"/>
      <c r="BB10" s="154" t="s">
        <v>5</v>
      </c>
      <c r="BC10" s="154"/>
      <c r="BD10" s="149">
        <v>10</v>
      </c>
      <c r="BE10" s="151"/>
      <c r="BF10" s="149">
        <v>0</v>
      </c>
      <c r="BG10" s="150"/>
      <c r="BH10" s="151"/>
      <c r="BI10" s="1" t="s">
        <v>4</v>
      </c>
      <c r="BJ10" s="149">
        <v>300</v>
      </c>
      <c r="BK10" s="150"/>
      <c r="BL10" s="151"/>
      <c r="BM10" s="149" t="s">
        <v>8</v>
      </c>
      <c r="BN10" s="151"/>
      <c r="BO10" s="40">
        <v>0</v>
      </c>
      <c r="BP10" s="139">
        <v>0</v>
      </c>
      <c r="BQ10" s="140"/>
      <c r="BR10" s="139" t="s">
        <v>5</v>
      </c>
      <c r="BS10" s="140"/>
      <c r="BT10" s="139">
        <v>0</v>
      </c>
      <c r="BU10" s="140"/>
      <c r="BV10" s="40" t="s">
        <v>5</v>
      </c>
      <c r="BW10" s="1">
        <v>0</v>
      </c>
      <c r="BX10" s="1">
        <v>0</v>
      </c>
      <c r="BY10" s="1" t="s">
        <v>5</v>
      </c>
      <c r="BZ10" s="1">
        <v>0</v>
      </c>
      <c r="CA10" s="1" t="s">
        <v>5</v>
      </c>
    </row>
    <row r="11" spans="1:198" ht="23.25" customHeight="1">
      <c r="A11" s="2">
        <v>4</v>
      </c>
      <c r="B11" s="398"/>
      <c r="C11" s="181"/>
      <c r="D11" s="182"/>
      <c r="E11" s="3" t="s">
        <v>91</v>
      </c>
      <c r="F11" s="1">
        <f t="shared" si="0"/>
        <v>20</v>
      </c>
      <c r="G11" s="29">
        <f t="shared" si="1"/>
        <v>1</v>
      </c>
      <c r="H11" s="139">
        <v>10</v>
      </c>
      <c r="I11" s="147"/>
      <c r="J11" s="140"/>
      <c r="K11" s="139">
        <v>0.5</v>
      </c>
      <c r="L11" s="140"/>
      <c r="M11" s="40" t="s">
        <v>4</v>
      </c>
      <c r="N11" s="139">
        <v>300</v>
      </c>
      <c r="O11" s="147"/>
      <c r="P11" s="140"/>
      <c r="Q11" s="40" t="s">
        <v>8</v>
      </c>
      <c r="R11" s="139">
        <v>0</v>
      </c>
      <c r="S11" s="140"/>
      <c r="T11" s="139">
        <v>0</v>
      </c>
      <c r="U11" s="140"/>
      <c r="V11" s="139" t="s">
        <v>5</v>
      </c>
      <c r="W11" s="140"/>
      <c r="X11" s="40">
        <v>0</v>
      </c>
      <c r="Y11" s="40" t="s">
        <v>5</v>
      </c>
      <c r="Z11" s="149">
        <v>0</v>
      </c>
      <c r="AA11" s="151"/>
      <c r="AB11" s="149">
        <v>0</v>
      </c>
      <c r="AC11" s="151"/>
      <c r="AD11" s="149">
        <v>0</v>
      </c>
      <c r="AE11" s="151"/>
      <c r="AF11" s="1">
        <v>0</v>
      </c>
      <c r="AG11" s="149">
        <v>0</v>
      </c>
      <c r="AH11" s="151"/>
      <c r="AI11" s="139">
        <v>5</v>
      </c>
      <c r="AJ11" s="147"/>
      <c r="AK11" s="140"/>
      <c r="AL11" s="139">
        <v>0.5</v>
      </c>
      <c r="AM11" s="140"/>
      <c r="AN11" s="40" t="s">
        <v>1</v>
      </c>
      <c r="AO11" s="139">
        <v>25</v>
      </c>
      <c r="AP11" s="147"/>
      <c r="AQ11" s="140"/>
      <c r="AR11" s="139" t="s">
        <v>8</v>
      </c>
      <c r="AS11" s="140"/>
      <c r="AT11" s="139">
        <v>0</v>
      </c>
      <c r="AU11" s="140"/>
      <c r="AV11" s="139">
        <v>0</v>
      </c>
      <c r="AW11" s="140"/>
      <c r="AX11" s="139" t="s">
        <v>5</v>
      </c>
      <c r="AY11" s="140"/>
      <c r="AZ11" s="139">
        <v>0</v>
      </c>
      <c r="BA11" s="140"/>
      <c r="BB11" s="154" t="s">
        <v>5</v>
      </c>
      <c r="BC11" s="154"/>
      <c r="BD11" s="149">
        <v>5</v>
      </c>
      <c r="BE11" s="151"/>
      <c r="BF11" s="149">
        <v>0</v>
      </c>
      <c r="BG11" s="150"/>
      <c r="BH11" s="151"/>
      <c r="BI11" s="1" t="s">
        <v>4</v>
      </c>
      <c r="BJ11" s="149">
        <v>300</v>
      </c>
      <c r="BK11" s="150"/>
      <c r="BL11" s="151"/>
      <c r="BM11" s="149" t="s">
        <v>8</v>
      </c>
      <c r="BN11" s="151"/>
      <c r="BO11" s="40">
        <v>0</v>
      </c>
      <c r="BP11" s="139">
        <v>0</v>
      </c>
      <c r="BQ11" s="140"/>
      <c r="BR11" s="139" t="s">
        <v>5</v>
      </c>
      <c r="BS11" s="140"/>
      <c r="BT11" s="139">
        <v>0</v>
      </c>
      <c r="BU11" s="140"/>
      <c r="BV11" s="40" t="s">
        <v>5</v>
      </c>
      <c r="BW11" s="1">
        <v>0</v>
      </c>
      <c r="BX11" s="1">
        <v>0</v>
      </c>
      <c r="BY11" s="1" t="s">
        <v>5</v>
      </c>
      <c r="BZ11" s="1">
        <v>0</v>
      </c>
      <c r="CA11" s="1" t="s">
        <v>5</v>
      </c>
    </row>
    <row r="12" spans="1:198" ht="32.25" customHeight="1">
      <c r="A12" s="2">
        <v>5</v>
      </c>
      <c r="B12" s="15" t="s">
        <v>16</v>
      </c>
      <c r="C12" s="175" t="s">
        <v>19</v>
      </c>
      <c r="D12" s="189"/>
      <c r="E12" s="11" t="s">
        <v>88</v>
      </c>
      <c r="F12" s="1">
        <f t="shared" si="0"/>
        <v>25</v>
      </c>
      <c r="G12" s="29">
        <f t="shared" si="1"/>
        <v>1</v>
      </c>
      <c r="H12" s="139">
        <v>10</v>
      </c>
      <c r="I12" s="147"/>
      <c r="J12" s="140"/>
      <c r="K12" s="139">
        <v>0.5</v>
      </c>
      <c r="L12" s="140"/>
      <c r="M12" s="40" t="s">
        <v>1</v>
      </c>
      <c r="N12" s="139">
        <v>300</v>
      </c>
      <c r="O12" s="147"/>
      <c r="P12" s="140"/>
      <c r="Q12" s="40" t="s">
        <v>8</v>
      </c>
      <c r="R12" s="139">
        <v>0</v>
      </c>
      <c r="S12" s="140"/>
      <c r="T12" s="139">
        <v>0</v>
      </c>
      <c r="U12" s="140"/>
      <c r="V12" s="139" t="s">
        <v>5</v>
      </c>
      <c r="W12" s="140"/>
      <c r="X12" s="40">
        <v>0</v>
      </c>
      <c r="Y12" s="40" t="s">
        <v>5</v>
      </c>
      <c r="Z12" s="149">
        <v>0</v>
      </c>
      <c r="AA12" s="151"/>
      <c r="AB12" s="149">
        <v>0</v>
      </c>
      <c r="AC12" s="151"/>
      <c r="AD12" s="149" t="s">
        <v>5</v>
      </c>
      <c r="AE12" s="151"/>
      <c r="AF12" s="1">
        <v>0</v>
      </c>
      <c r="AG12" s="149" t="s">
        <v>5</v>
      </c>
      <c r="AH12" s="151"/>
      <c r="AI12" s="139">
        <v>5</v>
      </c>
      <c r="AJ12" s="147"/>
      <c r="AK12" s="140"/>
      <c r="AL12" s="139">
        <v>0.5</v>
      </c>
      <c r="AM12" s="140"/>
      <c r="AN12" s="122" t="s">
        <v>4</v>
      </c>
      <c r="AO12" s="139">
        <v>25</v>
      </c>
      <c r="AP12" s="147"/>
      <c r="AQ12" s="140"/>
      <c r="AR12" s="139" t="s">
        <v>8</v>
      </c>
      <c r="AS12" s="140"/>
      <c r="AT12" s="139">
        <v>0</v>
      </c>
      <c r="AU12" s="140"/>
      <c r="AV12" s="139">
        <v>0</v>
      </c>
      <c r="AW12" s="140"/>
      <c r="AX12" s="139" t="s">
        <v>5</v>
      </c>
      <c r="AY12" s="140"/>
      <c r="AZ12" s="139">
        <v>0</v>
      </c>
      <c r="BA12" s="140"/>
      <c r="BB12" s="154" t="s">
        <v>5</v>
      </c>
      <c r="BC12" s="154"/>
      <c r="BD12" s="149">
        <v>10</v>
      </c>
      <c r="BE12" s="151"/>
      <c r="BF12" s="149">
        <v>0</v>
      </c>
      <c r="BG12" s="150"/>
      <c r="BH12" s="151"/>
      <c r="BI12" s="1" t="s">
        <v>4</v>
      </c>
      <c r="BJ12" s="149">
        <v>300</v>
      </c>
      <c r="BK12" s="150"/>
      <c r="BL12" s="151"/>
      <c r="BM12" s="149" t="s">
        <v>8</v>
      </c>
      <c r="BN12" s="151"/>
      <c r="BO12" s="40">
        <v>0</v>
      </c>
      <c r="BP12" s="139">
        <v>0</v>
      </c>
      <c r="BQ12" s="140"/>
      <c r="BR12" s="139" t="s">
        <v>5</v>
      </c>
      <c r="BS12" s="140"/>
      <c r="BT12" s="139">
        <v>0</v>
      </c>
      <c r="BU12" s="140"/>
      <c r="BV12" s="40" t="s">
        <v>5</v>
      </c>
      <c r="BW12" s="1">
        <v>0</v>
      </c>
      <c r="BX12" s="1">
        <v>0</v>
      </c>
      <c r="BY12" s="1" t="s">
        <v>5</v>
      </c>
      <c r="BZ12" s="1">
        <v>0</v>
      </c>
      <c r="CA12" s="1" t="s">
        <v>5</v>
      </c>
    </row>
    <row r="13" spans="1:198" ht="14.1" customHeight="1">
      <c r="A13" s="251" t="s">
        <v>109</v>
      </c>
      <c r="B13" s="252"/>
      <c r="C13" s="252"/>
      <c r="D13" s="252"/>
      <c r="E13" s="253"/>
      <c r="F13" s="4">
        <f>SUM(F8:F12)</f>
        <v>235</v>
      </c>
      <c r="G13" s="19">
        <f>SUM(G8:G12)</f>
        <v>9.5</v>
      </c>
      <c r="H13" s="137">
        <f>SUM(H8:H12)</f>
        <v>100</v>
      </c>
      <c r="I13" s="219"/>
      <c r="J13" s="138"/>
      <c r="K13" s="137">
        <f>SUM(K8:K12)</f>
        <v>5.5</v>
      </c>
      <c r="L13" s="138"/>
      <c r="M13" s="59" t="s">
        <v>118</v>
      </c>
      <c r="N13" s="137" t="s">
        <v>9</v>
      </c>
      <c r="O13" s="219"/>
      <c r="P13" s="138"/>
      <c r="Q13" s="59" t="s">
        <v>118</v>
      </c>
      <c r="R13" s="137">
        <f>SUM(R8:R12)</f>
        <v>0</v>
      </c>
      <c r="S13" s="138"/>
      <c r="T13" s="137">
        <f>SUM(T8:T12)</f>
        <v>0</v>
      </c>
      <c r="U13" s="138"/>
      <c r="V13" s="137" t="s">
        <v>118</v>
      </c>
      <c r="W13" s="138"/>
      <c r="X13" s="59" t="s">
        <v>9</v>
      </c>
      <c r="Y13" s="59" t="s">
        <v>118</v>
      </c>
      <c r="Z13" s="133">
        <f>SUM(Z8:Z12)</f>
        <v>0</v>
      </c>
      <c r="AA13" s="134"/>
      <c r="AB13" s="133">
        <f>SUM(AB8:AB12)</f>
        <v>0</v>
      </c>
      <c r="AC13" s="134"/>
      <c r="AD13" s="133" t="s">
        <v>118</v>
      </c>
      <c r="AE13" s="134"/>
      <c r="AF13" s="4" t="s">
        <v>9</v>
      </c>
      <c r="AG13" s="133" t="s">
        <v>118</v>
      </c>
      <c r="AH13" s="134"/>
      <c r="AI13" s="137">
        <f>SUM(AI8:AI12)</f>
        <v>60</v>
      </c>
      <c r="AJ13" s="219"/>
      <c r="AK13" s="138"/>
      <c r="AL13" s="137">
        <f>SUM(AL8:AL12)</f>
        <v>4</v>
      </c>
      <c r="AM13" s="138"/>
      <c r="AN13" s="59" t="s">
        <v>118</v>
      </c>
      <c r="AO13" s="137" t="s">
        <v>9</v>
      </c>
      <c r="AP13" s="219"/>
      <c r="AQ13" s="138"/>
      <c r="AR13" s="137" t="s">
        <v>118</v>
      </c>
      <c r="AS13" s="138"/>
      <c r="AT13" s="137">
        <f>SUM(AT8:AT12)</f>
        <v>0</v>
      </c>
      <c r="AU13" s="138"/>
      <c r="AV13" s="137">
        <f>SUM(AV8:AV12)</f>
        <v>0</v>
      </c>
      <c r="AW13" s="138"/>
      <c r="AX13" s="137" t="s">
        <v>118</v>
      </c>
      <c r="AY13" s="138"/>
      <c r="AZ13" s="137" t="s">
        <v>9</v>
      </c>
      <c r="BA13" s="138"/>
      <c r="BB13" s="155" t="s">
        <v>118</v>
      </c>
      <c r="BC13" s="155"/>
      <c r="BD13" s="133">
        <f>SUM(BD8:BD12)</f>
        <v>75</v>
      </c>
      <c r="BE13" s="134"/>
      <c r="BF13" s="133">
        <f>SUM(BF8:BF12)</f>
        <v>0</v>
      </c>
      <c r="BG13" s="220"/>
      <c r="BH13" s="134"/>
      <c r="BI13" s="4" t="s">
        <v>118</v>
      </c>
      <c r="BJ13" s="133" t="s">
        <v>9</v>
      </c>
      <c r="BK13" s="220"/>
      <c r="BL13" s="134"/>
      <c r="BM13" s="133" t="s">
        <v>118</v>
      </c>
      <c r="BN13" s="134"/>
      <c r="BO13" s="59">
        <f>SUM(BO8:BO12)</f>
        <v>0</v>
      </c>
      <c r="BP13" s="137">
        <f>SUM(BP8:BP12)</f>
        <v>0</v>
      </c>
      <c r="BQ13" s="138"/>
      <c r="BR13" s="137" t="s">
        <v>118</v>
      </c>
      <c r="BS13" s="138"/>
      <c r="BT13" s="137" t="s">
        <v>9</v>
      </c>
      <c r="BU13" s="138"/>
      <c r="BV13" s="59" t="s">
        <v>118</v>
      </c>
      <c r="BW13" s="4">
        <f>SUM(BW8:BW12)</f>
        <v>0</v>
      </c>
      <c r="BX13" s="4">
        <f>SUM(BX8:BX12)</f>
        <v>0</v>
      </c>
      <c r="BY13" s="4" t="s">
        <v>118</v>
      </c>
      <c r="BZ13" s="4" t="s">
        <v>9</v>
      </c>
      <c r="CA13" s="4" t="s">
        <v>118</v>
      </c>
    </row>
    <row r="14" spans="1:198" ht="12.75" customHeight="1">
      <c r="A14" s="156" t="s">
        <v>111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8"/>
    </row>
    <row r="15" spans="1:198" ht="18" customHeight="1">
      <c r="A15" s="6">
        <v>6</v>
      </c>
      <c r="B15" s="17" t="s">
        <v>16</v>
      </c>
      <c r="C15" s="175" t="s">
        <v>20</v>
      </c>
      <c r="D15" s="189"/>
      <c r="E15" s="3" t="s">
        <v>92</v>
      </c>
      <c r="F15" s="1">
        <f t="shared" ref="F15:F20" si="2">H15+R15+Z15+AI15+AT15+BD15+BO15+BW15</f>
        <v>30</v>
      </c>
      <c r="G15" s="29">
        <v>1</v>
      </c>
      <c r="H15" s="139">
        <v>10</v>
      </c>
      <c r="I15" s="147"/>
      <c r="J15" s="140"/>
      <c r="K15" s="139">
        <v>0.5</v>
      </c>
      <c r="L15" s="140"/>
      <c r="M15" s="40" t="s">
        <v>4</v>
      </c>
      <c r="N15" s="139">
        <v>300</v>
      </c>
      <c r="O15" s="147"/>
      <c r="P15" s="140"/>
      <c r="Q15" s="40" t="s">
        <v>8</v>
      </c>
      <c r="R15" s="139">
        <v>0</v>
      </c>
      <c r="S15" s="140"/>
      <c r="T15" s="139">
        <v>0</v>
      </c>
      <c r="U15" s="140"/>
      <c r="V15" s="139" t="s">
        <v>5</v>
      </c>
      <c r="W15" s="140"/>
      <c r="X15" s="40">
        <v>0</v>
      </c>
      <c r="Y15" s="40" t="s">
        <v>5</v>
      </c>
      <c r="Z15" s="149">
        <v>0</v>
      </c>
      <c r="AA15" s="151"/>
      <c r="AB15" s="149">
        <v>0</v>
      </c>
      <c r="AC15" s="151"/>
      <c r="AD15" s="149" t="s">
        <v>5</v>
      </c>
      <c r="AE15" s="151"/>
      <c r="AF15" s="1">
        <v>0</v>
      </c>
      <c r="AG15" s="149" t="s">
        <v>5</v>
      </c>
      <c r="AH15" s="151"/>
      <c r="AI15" s="139">
        <v>10</v>
      </c>
      <c r="AJ15" s="147"/>
      <c r="AK15" s="140"/>
      <c r="AL15" s="139">
        <v>0.5</v>
      </c>
      <c r="AM15" s="140"/>
      <c r="AN15" s="40" t="s">
        <v>1</v>
      </c>
      <c r="AO15" s="139">
        <v>25</v>
      </c>
      <c r="AP15" s="147"/>
      <c r="AQ15" s="140"/>
      <c r="AR15" s="139" t="s">
        <v>8</v>
      </c>
      <c r="AS15" s="140"/>
      <c r="AT15" s="139">
        <v>0</v>
      </c>
      <c r="AU15" s="140"/>
      <c r="AV15" s="139">
        <v>0</v>
      </c>
      <c r="AW15" s="140"/>
      <c r="AX15" s="139" t="s">
        <v>5</v>
      </c>
      <c r="AY15" s="140"/>
      <c r="AZ15" s="139">
        <v>0</v>
      </c>
      <c r="BA15" s="140"/>
      <c r="BB15" s="154" t="s">
        <v>5</v>
      </c>
      <c r="BC15" s="154"/>
      <c r="BD15" s="149">
        <v>10</v>
      </c>
      <c r="BE15" s="151"/>
      <c r="BF15" s="149">
        <v>0</v>
      </c>
      <c r="BG15" s="150"/>
      <c r="BH15" s="151"/>
      <c r="BI15" s="1" t="s">
        <v>4</v>
      </c>
      <c r="BJ15" s="149">
        <v>300</v>
      </c>
      <c r="BK15" s="150"/>
      <c r="BL15" s="151"/>
      <c r="BM15" s="149" t="s">
        <v>8</v>
      </c>
      <c r="BN15" s="151"/>
      <c r="BO15" s="40">
        <v>0</v>
      </c>
      <c r="BP15" s="139">
        <v>0</v>
      </c>
      <c r="BQ15" s="140"/>
      <c r="BR15" s="139" t="s">
        <v>5</v>
      </c>
      <c r="BS15" s="140"/>
      <c r="BT15" s="139">
        <v>0</v>
      </c>
      <c r="BU15" s="140"/>
      <c r="BV15" s="40" t="s">
        <v>5</v>
      </c>
      <c r="BW15" s="1">
        <v>0</v>
      </c>
      <c r="BX15" s="1">
        <v>0</v>
      </c>
      <c r="BY15" s="1" t="s">
        <v>5</v>
      </c>
      <c r="BZ15" s="1">
        <v>0</v>
      </c>
      <c r="CA15" s="1" t="s">
        <v>5</v>
      </c>
    </row>
    <row r="16" spans="1:198" ht="19.5">
      <c r="A16" s="2">
        <v>7</v>
      </c>
      <c r="B16" s="17" t="s">
        <v>16</v>
      </c>
      <c r="C16" s="175" t="s">
        <v>128</v>
      </c>
      <c r="D16" s="189"/>
      <c r="E16" s="3" t="s">
        <v>93</v>
      </c>
      <c r="F16" s="1">
        <f t="shared" si="2"/>
        <v>30</v>
      </c>
      <c r="G16" s="29">
        <v>1</v>
      </c>
      <c r="H16" s="139">
        <v>15</v>
      </c>
      <c r="I16" s="147"/>
      <c r="J16" s="140"/>
      <c r="K16" s="139">
        <v>0.5</v>
      </c>
      <c r="L16" s="140"/>
      <c r="M16" s="40" t="s">
        <v>4</v>
      </c>
      <c r="N16" s="139">
        <v>300</v>
      </c>
      <c r="O16" s="147"/>
      <c r="P16" s="140"/>
      <c r="Q16" s="40" t="s">
        <v>8</v>
      </c>
      <c r="R16" s="139">
        <v>0</v>
      </c>
      <c r="S16" s="140"/>
      <c r="T16" s="139">
        <v>0</v>
      </c>
      <c r="U16" s="140"/>
      <c r="V16" s="139" t="s">
        <v>5</v>
      </c>
      <c r="W16" s="140"/>
      <c r="X16" s="40">
        <v>0</v>
      </c>
      <c r="Y16" s="40" t="s">
        <v>5</v>
      </c>
      <c r="Z16" s="149">
        <v>0</v>
      </c>
      <c r="AA16" s="151"/>
      <c r="AB16" s="149">
        <v>0</v>
      </c>
      <c r="AC16" s="151"/>
      <c r="AD16" s="149" t="s">
        <v>5</v>
      </c>
      <c r="AE16" s="151"/>
      <c r="AF16" s="1">
        <v>0</v>
      </c>
      <c r="AG16" s="149" t="s">
        <v>5</v>
      </c>
      <c r="AH16" s="151"/>
      <c r="AI16" s="139">
        <v>5</v>
      </c>
      <c r="AJ16" s="147"/>
      <c r="AK16" s="140"/>
      <c r="AL16" s="139">
        <v>0.5</v>
      </c>
      <c r="AM16" s="140"/>
      <c r="AN16" s="40" t="s">
        <v>1</v>
      </c>
      <c r="AO16" s="139">
        <v>25</v>
      </c>
      <c r="AP16" s="147"/>
      <c r="AQ16" s="140"/>
      <c r="AR16" s="139" t="s">
        <v>8</v>
      </c>
      <c r="AS16" s="140"/>
      <c r="AT16" s="139">
        <v>0</v>
      </c>
      <c r="AU16" s="140"/>
      <c r="AV16" s="139">
        <v>0</v>
      </c>
      <c r="AW16" s="140"/>
      <c r="AX16" s="139" t="s">
        <v>5</v>
      </c>
      <c r="AY16" s="140"/>
      <c r="AZ16" s="139">
        <v>0</v>
      </c>
      <c r="BA16" s="140"/>
      <c r="BB16" s="154" t="s">
        <v>5</v>
      </c>
      <c r="BC16" s="154"/>
      <c r="BD16" s="149">
        <v>10</v>
      </c>
      <c r="BE16" s="151"/>
      <c r="BF16" s="149">
        <v>0</v>
      </c>
      <c r="BG16" s="150"/>
      <c r="BH16" s="151"/>
      <c r="BI16" s="1" t="s">
        <v>4</v>
      </c>
      <c r="BJ16" s="149">
        <v>300</v>
      </c>
      <c r="BK16" s="150"/>
      <c r="BL16" s="151"/>
      <c r="BM16" s="149" t="s">
        <v>8</v>
      </c>
      <c r="BN16" s="151"/>
      <c r="BO16" s="40">
        <v>0</v>
      </c>
      <c r="BP16" s="139">
        <v>0</v>
      </c>
      <c r="BQ16" s="140"/>
      <c r="BR16" s="139" t="s">
        <v>5</v>
      </c>
      <c r="BS16" s="140"/>
      <c r="BT16" s="139">
        <v>0</v>
      </c>
      <c r="BU16" s="140"/>
      <c r="BV16" s="40" t="s">
        <v>5</v>
      </c>
      <c r="BW16" s="1">
        <v>0</v>
      </c>
      <c r="BX16" s="1">
        <v>0</v>
      </c>
      <c r="BY16" s="1" t="s">
        <v>5</v>
      </c>
      <c r="BZ16" s="1">
        <v>0</v>
      </c>
      <c r="CA16" s="1" t="s">
        <v>5</v>
      </c>
    </row>
    <row r="17" spans="1:79" ht="23.45" customHeight="1">
      <c r="A17" s="2">
        <v>8</v>
      </c>
      <c r="B17" s="17" t="s">
        <v>16</v>
      </c>
      <c r="C17" s="175" t="s">
        <v>21</v>
      </c>
      <c r="D17" s="189"/>
      <c r="E17" s="3" t="s">
        <v>82</v>
      </c>
      <c r="F17" s="1">
        <f t="shared" si="2"/>
        <v>55</v>
      </c>
      <c r="G17" s="29">
        <v>2</v>
      </c>
      <c r="H17" s="139">
        <v>20</v>
      </c>
      <c r="I17" s="147"/>
      <c r="J17" s="140"/>
      <c r="K17" s="139">
        <v>1</v>
      </c>
      <c r="L17" s="140"/>
      <c r="M17" s="40" t="s">
        <v>4</v>
      </c>
      <c r="N17" s="139">
        <v>300</v>
      </c>
      <c r="O17" s="147"/>
      <c r="P17" s="140"/>
      <c r="Q17" s="40" t="s">
        <v>8</v>
      </c>
      <c r="R17" s="139">
        <v>0</v>
      </c>
      <c r="S17" s="140"/>
      <c r="T17" s="139">
        <v>0</v>
      </c>
      <c r="U17" s="140"/>
      <c r="V17" s="139" t="s">
        <v>5</v>
      </c>
      <c r="W17" s="140"/>
      <c r="X17" s="40">
        <v>0</v>
      </c>
      <c r="Y17" s="40" t="s">
        <v>5</v>
      </c>
      <c r="Z17" s="149">
        <v>0</v>
      </c>
      <c r="AA17" s="151"/>
      <c r="AB17" s="149">
        <v>0</v>
      </c>
      <c r="AC17" s="151"/>
      <c r="AD17" s="149">
        <v>0</v>
      </c>
      <c r="AE17" s="151"/>
      <c r="AF17" s="60" t="s">
        <v>7</v>
      </c>
      <c r="AG17" s="149" t="s">
        <v>5</v>
      </c>
      <c r="AH17" s="151"/>
      <c r="AI17" s="139">
        <v>25</v>
      </c>
      <c r="AJ17" s="147"/>
      <c r="AK17" s="140"/>
      <c r="AL17" s="139">
        <v>1</v>
      </c>
      <c r="AM17" s="140"/>
      <c r="AN17" s="40" t="s">
        <v>1</v>
      </c>
      <c r="AO17" s="139">
        <v>25</v>
      </c>
      <c r="AP17" s="147"/>
      <c r="AQ17" s="140"/>
      <c r="AR17" s="139" t="s">
        <v>8</v>
      </c>
      <c r="AS17" s="140"/>
      <c r="AT17" s="139">
        <v>0</v>
      </c>
      <c r="AU17" s="140"/>
      <c r="AV17" s="139">
        <v>0</v>
      </c>
      <c r="AW17" s="140"/>
      <c r="AX17" s="139" t="s">
        <v>5</v>
      </c>
      <c r="AY17" s="140"/>
      <c r="AZ17" s="139">
        <v>0</v>
      </c>
      <c r="BA17" s="140"/>
      <c r="BB17" s="154" t="s">
        <v>5</v>
      </c>
      <c r="BC17" s="154"/>
      <c r="BD17" s="149">
        <v>10</v>
      </c>
      <c r="BE17" s="151"/>
      <c r="BF17" s="149">
        <v>0</v>
      </c>
      <c r="BG17" s="150"/>
      <c r="BH17" s="151"/>
      <c r="BI17" s="1" t="s">
        <v>4</v>
      </c>
      <c r="BJ17" s="149">
        <v>300</v>
      </c>
      <c r="BK17" s="150"/>
      <c r="BL17" s="151"/>
      <c r="BM17" s="149" t="s">
        <v>8</v>
      </c>
      <c r="BN17" s="151"/>
      <c r="BO17" s="40">
        <v>0</v>
      </c>
      <c r="BP17" s="139">
        <v>0</v>
      </c>
      <c r="BQ17" s="140"/>
      <c r="BR17" s="139" t="s">
        <v>5</v>
      </c>
      <c r="BS17" s="140"/>
      <c r="BT17" s="139">
        <v>0</v>
      </c>
      <c r="BU17" s="140"/>
      <c r="BV17" s="40" t="s">
        <v>5</v>
      </c>
      <c r="BW17" s="1">
        <v>0</v>
      </c>
      <c r="BX17" s="1">
        <v>0</v>
      </c>
      <c r="BY17" s="1" t="s">
        <v>5</v>
      </c>
      <c r="BZ17" s="1">
        <v>0</v>
      </c>
      <c r="CA17" s="1" t="s">
        <v>5</v>
      </c>
    </row>
    <row r="18" spans="1:79" ht="39" customHeight="1">
      <c r="A18" s="2">
        <v>9</v>
      </c>
      <c r="B18" s="17" t="s">
        <v>16</v>
      </c>
      <c r="C18" s="175" t="s">
        <v>22</v>
      </c>
      <c r="D18" s="189"/>
      <c r="E18" s="3" t="s">
        <v>94</v>
      </c>
      <c r="F18" s="1">
        <f t="shared" si="2"/>
        <v>25</v>
      </c>
      <c r="G18" s="29">
        <v>1</v>
      </c>
      <c r="H18" s="139">
        <v>10</v>
      </c>
      <c r="I18" s="147"/>
      <c r="J18" s="140"/>
      <c r="K18" s="139">
        <v>0.5</v>
      </c>
      <c r="L18" s="140"/>
      <c r="M18" s="40" t="s">
        <v>4</v>
      </c>
      <c r="N18" s="139">
        <v>300</v>
      </c>
      <c r="O18" s="147"/>
      <c r="P18" s="140"/>
      <c r="Q18" s="40" t="s">
        <v>8</v>
      </c>
      <c r="R18" s="139">
        <v>0</v>
      </c>
      <c r="S18" s="140"/>
      <c r="T18" s="139">
        <v>0</v>
      </c>
      <c r="U18" s="140"/>
      <c r="V18" s="139" t="s">
        <v>5</v>
      </c>
      <c r="W18" s="140"/>
      <c r="X18" s="40">
        <v>0</v>
      </c>
      <c r="Y18" s="40" t="s">
        <v>5</v>
      </c>
      <c r="Z18" s="186">
        <v>0</v>
      </c>
      <c r="AA18" s="262"/>
      <c r="AB18" s="186">
        <v>0</v>
      </c>
      <c r="AC18" s="262"/>
      <c r="AD18" s="149" t="s">
        <v>5</v>
      </c>
      <c r="AE18" s="151"/>
      <c r="AF18" s="1"/>
      <c r="AG18" s="149" t="s">
        <v>5</v>
      </c>
      <c r="AH18" s="151"/>
      <c r="AI18" s="139">
        <v>10</v>
      </c>
      <c r="AJ18" s="147"/>
      <c r="AK18" s="140"/>
      <c r="AL18" s="139">
        <v>0.5</v>
      </c>
      <c r="AM18" s="140"/>
      <c r="AN18" s="40" t="s">
        <v>1</v>
      </c>
      <c r="AO18" s="139">
        <v>25</v>
      </c>
      <c r="AP18" s="147"/>
      <c r="AQ18" s="140"/>
      <c r="AR18" s="139" t="s">
        <v>8</v>
      </c>
      <c r="AS18" s="140"/>
      <c r="AT18" s="139">
        <v>0</v>
      </c>
      <c r="AU18" s="140"/>
      <c r="AV18" s="139">
        <v>0</v>
      </c>
      <c r="AW18" s="140"/>
      <c r="AX18" s="139" t="s">
        <v>5</v>
      </c>
      <c r="AY18" s="140"/>
      <c r="AZ18" s="139">
        <v>0</v>
      </c>
      <c r="BA18" s="140"/>
      <c r="BB18" s="154" t="s">
        <v>5</v>
      </c>
      <c r="BC18" s="154"/>
      <c r="BD18" s="149">
        <v>5</v>
      </c>
      <c r="BE18" s="151"/>
      <c r="BF18" s="149">
        <v>0</v>
      </c>
      <c r="BG18" s="150"/>
      <c r="BH18" s="151"/>
      <c r="BI18" s="1" t="s">
        <v>4</v>
      </c>
      <c r="BJ18" s="149">
        <v>300</v>
      </c>
      <c r="BK18" s="150"/>
      <c r="BL18" s="151"/>
      <c r="BM18" s="149" t="s">
        <v>8</v>
      </c>
      <c r="BN18" s="151"/>
      <c r="BO18" s="40">
        <v>0</v>
      </c>
      <c r="BP18" s="139">
        <v>0</v>
      </c>
      <c r="BQ18" s="140"/>
      <c r="BR18" s="139" t="s">
        <v>5</v>
      </c>
      <c r="BS18" s="140"/>
      <c r="BT18" s="139">
        <v>0</v>
      </c>
      <c r="BU18" s="140"/>
      <c r="BV18" s="40" t="s">
        <v>5</v>
      </c>
      <c r="BW18" s="1">
        <v>0</v>
      </c>
      <c r="BX18" s="1">
        <v>0</v>
      </c>
      <c r="BY18" s="1" t="s">
        <v>5</v>
      </c>
      <c r="BZ18" s="1">
        <v>0</v>
      </c>
      <c r="CA18" s="1" t="s">
        <v>5</v>
      </c>
    </row>
    <row r="19" spans="1:79" ht="20.100000000000001" customHeight="1">
      <c r="A19" s="2">
        <v>10</v>
      </c>
      <c r="B19" s="17" t="s">
        <v>16</v>
      </c>
      <c r="C19" s="175" t="s">
        <v>129</v>
      </c>
      <c r="D19" s="189"/>
      <c r="E19" s="3" t="s">
        <v>95</v>
      </c>
      <c r="F19" s="1">
        <f t="shared" si="2"/>
        <v>35</v>
      </c>
      <c r="G19" s="29">
        <v>1.5</v>
      </c>
      <c r="H19" s="139">
        <v>15</v>
      </c>
      <c r="I19" s="147"/>
      <c r="J19" s="140"/>
      <c r="K19" s="139">
        <v>1</v>
      </c>
      <c r="L19" s="140"/>
      <c r="M19" s="40" t="s">
        <v>4</v>
      </c>
      <c r="N19" s="139">
        <v>300</v>
      </c>
      <c r="O19" s="147"/>
      <c r="P19" s="140"/>
      <c r="Q19" s="40" t="s">
        <v>8</v>
      </c>
      <c r="R19" s="139">
        <v>0</v>
      </c>
      <c r="S19" s="140"/>
      <c r="T19" s="139">
        <v>0</v>
      </c>
      <c r="U19" s="140"/>
      <c r="V19" s="139" t="s">
        <v>5</v>
      </c>
      <c r="W19" s="140"/>
      <c r="X19" s="40">
        <v>0</v>
      </c>
      <c r="Y19" s="40" t="s">
        <v>5</v>
      </c>
      <c r="Z19" s="149">
        <v>0</v>
      </c>
      <c r="AA19" s="151"/>
      <c r="AB19" s="149">
        <v>0</v>
      </c>
      <c r="AC19" s="151"/>
      <c r="AD19" s="149" t="s">
        <v>5</v>
      </c>
      <c r="AE19" s="151"/>
      <c r="AF19" s="1">
        <v>0</v>
      </c>
      <c r="AG19" s="149" t="s">
        <v>5</v>
      </c>
      <c r="AH19" s="151"/>
      <c r="AI19" s="139">
        <v>10</v>
      </c>
      <c r="AJ19" s="147"/>
      <c r="AK19" s="140"/>
      <c r="AL19" s="139">
        <v>0.5</v>
      </c>
      <c r="AM19" s="140"/>
      <c r="AN19" s="40" t="s">
        <v>1</v>
      </c>
      <c r="AO19" s="139">
        <v>25</v>
      </c>
      <c r="AP19" s="147"/>
      <c r="AQ19" s="140"/>
      <c r="AR19" s="139" t="s">
        <v>8</v>
      </c>
      <c r="AS19" s="140"/>
      <c r="AT19" s="139">
        <v>0</v>
      </c>
      <c r="AU19" s="140"/>
      <c r="AV19" s="139">
        <v>0</v>
      </c>
      <c r="AW19" s="140"/>
      <c r="AX19" s="139" t="s">
        <v>5</v>
      </c>
      <c r="AY19" s="140"/>
      <c r="AZ19" s="139">
        <v>0</v>
      </c>
      <c r="BA19" s="140"/>
      <c r="BB19" s="154" t="s">
        <v>5</v>
      </c>
      <c r="BC19" s="154"/>
      <c r="BD19" s="149">
        <v>10</v>
      </c>
      <c r="BE19" s="151"/>
      <c r="BF19" s="149">
        <v>0</v>
      </c>
      <c r="BG19" s="150"/>
      <c r="BH19" s="151"/>
      <c r="BI19" s="1" t="s">
        <v>4</v>
      </c>
      <c r="BJ19" s="149">
        <v>300</v>
      </c>
      <c r="BK19" s="150"/>
      <c r="BL19" s="151"/>
      <c r="BM19" s="149" t="s">
        <v>8</v>
      </c>
      <c r="BN19" s="151"/>
      <c r="BO19" s="40">
        <v>0</v>
      </c>
      <c r="BP19" s="139">
        <v>0</v>
      </c>
      <c r="BQ19" s="140"/>
      <c r="BR19" s="139" t="s">
        <v>5</v>
      </c>
      <c r="BS19" s="140"/>
      <c r="BT19" s="139">
        <v>0</v>
      </c>
      <c r="BU19" s="140"/>
      <c r="BV19" s="40" t="s">
        <v>5</v>
      </c>
      <c r="BW19" s="1">
        <v>0</v>
      </c>
      <c r="BX19" s="1">
        <v>0</v>
      </c>
      <c r="BY19" s="1" t="s">
        <v>5</v>
      </c>
      <c r="BZ19" s="1">
        <v>0</v>
      </c>
      <c r="CA19" s="1" t="s">
        <v>5</v>
      </c>
    </row>
    <row r="20" spans="1:79" ht="42" customHeight="1">
      <c r="A20" s="7">
        <v>11</v>
      </c>
      <c r="B20" s="17" t="s">
        <v>16</v>
      </c>
      <c r="C20" s="175" t="s">
        <v>130</v>
      </c>
      <c r="D20" s="189"/>
      <c r="E20" s="3" t="s">
        <v>72</v>
      </c>
      <c r="F20" s="1">
        <f t="shared" si="2"/>
        <v>30</v>
      </c>
      <c r="G20" s="29">
        <f>K20+T20+AB20+AL20+AV20+BF20+BP20+BX20</f>
        <v>1</v>
      </c>
      <c r="H20" s="139">
        <v>25</v>
      </c>
      <c r="I20" s="147"/>
      <c r="J20" s="140"/>
      <c r="K20" s="139">
        <v>1</v>
      </c>
      <c r="L20" s="140"/>
      <c r="M20" s="40" t="s">
        <v>4</v>
      </c>
      <c r="N20" s="139">
        <v>300</v>
      </c>
      <c r="O20" s="147"/>
      <c r="P20" s="140"/>
      <c r="Q20" s="40" t="s">
        <v>8</v>
      </c>
      <c r="R20" s="139">
        <v>0</v>
      </c>
      <c r="S20" s="140"/>
      <c r="T20" s="139">
        <v>0</v>
      </c>
      <c r="U20" s="140"/>
      <c r="V20" s="139" t="s">
        <v>5</v>
      </c>
      <c r="W20" s="140"/>
      <c r="X20" s="40">
        <v>0</v>
      </c>
      <c r="Y20" s="40" t="s">
        <v>5</v>
      </c>
      <c r="Z20" s="149">
        <v>0</v>
      </c>
      <c r="AA20" s="151"/>
      <c r="AB20" s="149">
        <v>0</v>
      </c>
      <c r="AC20" s="151"/>
      <c r="AD20" s="149" t="s">
        <v>5</v>
      </c>
      <c r="AE20" s="151"/>
      <c r="AF20" s="1">
        <v>0</v>
      </c>
      <c r="AG20" s="149" t="s">
        <v>5</v>
      </c>
      <c r="AH20" s="151"/>
      <c r="AI20" s="139">
        <v>0</v>
      </c>
      <c r="AJ20" s="147"/>
      <c r="AK20" s="140"/>
      <c r="AL20" s="139">
        <v>0</v>
      </c>
      <c r="AM20" s="140"/>
      <c r="AN20" s="40">
        <v>0</v>
      </c>
      <c r="AO20" s="139">
        <v>0</v>
      </c>
      <c r="AP20" s="147"/>
      <c r="AQ20" s="140"/>
      <c r="AR20" s="139">
        <v>0</v>
      </c>
      <c r="AS20" s="140"/>
      <c r="AT20" s="139">
        <v>0</v>
      </c>
      <c r="AU20" s="140"/>
      <c r="AV20" s="139">
        <v>0</v>
      </c>
      <c r="AW20" s="140"/>
      <c r="AX20" s="139" t="s">
        <v>5</v>
      </c>
      <c r="AY20" s="140"/>
      <c r="AZ20" s="139">
        <v>0</v>
      </c>
      <c r="BA20" s="140"/>
      <c r="BB20" s="154" t="s">
        <v>5</v>
      </c>
      <c r="BC20" s="154"/>
      <c r="BD20" s="149">
        <v>5</v>
      </c>
      <c r="BE20" s="151"/>
      <c r="BF20" s="149">
        <v>0</v>
      </c>
      <c r="BG20" s="150"/>
      <c r="BH20" s="151"/>
      <c r="BI20" s="1" t="s">
        <v>4</v>
      </c>
      <c r="BJ20" s="149">
        <v>300</v>
      </c>
      <c r="BK20" s="150"/>
      <c r="BL20" s="151"/>
      <c r="BM20" s="149" t="s">
        <v>8</v>
      </c>
      <c r="BN20" s="151"/>
      <c r="BO20" s="40">
        <v>0</v>
      </c>
      <c r="BP20" s="139">
        <v>0</v>
      </c>
      <c r="BQ20" s="140"/>
      <c r="BR20" s="139" t="s">
        <v>5</v>
      </c>
      <c r="BS20" s="140"/>
      <c r="BT20" s="139">
        <v>0</v>
      </c>
      <c r="BU20" s="140"/>
      <c r="BV20" s="40" t="s">
        <v>5</v>
      </c>
      <c r="BW20" s="1">
        <v>0</v>
      </c>
      <c r="BX20" s="1">
        <v>0</v>
      </c>
      <c r="BY20" s="1" t="s">
        <v>5</v>
      </c>
      <c r="BZ20" s="1">
        <v>0</v>
      </c>
      <c r="CA20" s="1" t="s">
        <v>5</v>
      </c>
    </row>
    <row r="21" spans="1:79" ht="20.45" customHeight="1">
      <c r="A21" s="2">
        <v>25</v>
      </c>
      <c r="B21" s="16" t="s">
        <v>16</v>
      </c>
      <c r="C21" s="175" t="s">
        <v>131</v>
      </c>
      <c r="D21" s="189"/>
      <c r="E21" s="11" t="s">
        <v>86</v>
      </c>
      <c r="F21" s="1">
        <f>H21+R21+Z21+AI21+AT21+BD21+BO21+BW21</f>
        <v>30</v>
      </c>
      <c r="G21" s="29">
        <f>K21+T21+AB21+AL21+AV21+BF21+BP21+BX21</f>
        <v>1</v>
      </c>
      <c r="H21" s="139">
        <v>0</v>
      </c>
      <c r="I21" s="147"/>
      <c r="J21" s="140"/>
      <c r="K21" s="139">
        <v>0</v>
      </c>
      <c r="L21" s="140"/>
      <c r="M21" s="40" t="s">
        <v>5</v>
      </c>
      <c r="N21" s="139">
        <v>0</v>
      </c>
      <c r="O21" s="147"/>
      <c r="P21" s="140"/>
      <c r="Q21" s="40">
        <v>0</v>
      </c>
      <c r="R21" s="139">
        <v>0</v>
      </c>
      <c r="S21" s="140"/>
      <c r="T21" s="139">
        <v>0</v>
      </c>
      <c r="U21" s="140"/>
      <c r="V21" s="139" t="s">
        <v>5</v>
      </c>
      <c r="W21" s="140"/>
      <c r="X21" s="40">
        <v>0</v>
      </c>
      <c r="Y21" s="40" t="s">
        <v>5</v>
      </c>
      <c r="Z21" s="149">
        <v>30</v>
      </c>
      <c r="AA21" s="151"/>
      <c r="AB21" s="149">
        <v>1</v>
      </c>
      <c r="AC21" s="151"/>
      <c r="AD21" s="149" t="s">
        <v>4</v>
      </c>
      <c r="AE21" s="151"/>
      <c r="AF21" s="1">
        <v>20</v>
      </c>
      <c r="AG21" s="149" t="s">
        <v>3</v>
      </c>
      <c r="AH21" s="151"/>
      <c r="AI21" s="139">
        <v>0</v>
      </c>
      <c r="AJ21" s="147"/>
      <c r="AK21" s="140"/>
      <c r="AL21" s="139">
        <v>0</v>
      </c>
      <c r="AM21" s="140"/>
      <c r="AN21" s="40" t="s">
        <v>5</v>
      </c>
      <c r="AO21" s="139">
        <v>0</v>
      </c>
      <c r="AP21" s="147"/>
      <c r="AQ21" s="140"/>
      <c r="AR21" s="139" t="s">
        <v>5</v>
      </c>
      <c r="AS21" s="140"/>
      <c r="AT21" s="139">
        <v>0</v>
      </c>
      <c r="AU21" s="140"/>
      <c r="AV21" s="139">
        <v>0</v>
      </c>
      <c r="AW21" s="140"/>
      <c r="AX21" s="139" t="s">
        <v>5</v>
      </c>
      <c r="AY21" s="140"/>
      <c r="AZ21" s="139">
        <v>0</v>
      </c>
      <c r="BA21" s="140"/>
      <c r="BB21" s="154" t="s">
        <v>5</v>
      </c>
      <c r="BC21" s="154"/>
      <c r="BD21" s="149">
        <v>0</v>
      </c>
      <c r="BE21" s="151"/>
      <c r="BF21" s="149">
        <v>0</v>
      </c>
      <c r="BG21" s="150"/>
      <c r="BH21" s="151"/>
      <c r="BI21" s="1" t="s">
        <v>5</v>
      </c>
      <c r="BJ21" s="149">
        <v>0</v>
      </c>
      <c r="BK21" s="150"/>
      <c r="BL21" s="151"/>
      <c r="BM21" s="149" t="s">
        <v>5</v>
      </c>
      <c r="BN21" s="151"/>
      <c r="BO21" s="40">
        <v>0</v>
      </c>
      <c r="BP21" s="139">
        <v>0</v>
      </c>
      <c r="BQ21" s="140"/>
      <c r="BR21" s="139" t="s">
        <v>5</v>
      </c>
      <c r="BS21" s="140"/>
      <c r="BT21" s="139">
        <v>0</v>
      </c>
      <c r="BU21" s="140"/>
      <c r="BV21" s="40" t="s">
        <v>5</v>
      </c>
      <c r="BW21" s="1">
        <v>0</v>
      </c>
      <c r="BX21" s="1">
        <v>0</v>
      </c>
      <c r="BY21" s="1" t="s">
        <v>5</v>
      </c>
      <c r="BZ21" s="1">
        <v>0</v>
      </c>
      <c r="CA21" s="1" t="s">
        <v>5</v>
      </c>
    </row>
    <row r="22" spans="1:79" ht="24" customHeight="1">
      <c r="A22" s="251" t="s">
        <v>112</v>
      </c>
      <c r="B22" s="252"/>
      <c r="C22" s="252"/>
      <c r="D22" s="252"/>
      <c r="E22" s="253"/>
      <c r="F22" s="4">
        <f>SUM(F15:F21)</f>
        <v>235</v>
      </c>
      <c r="G22" s="19">
        <f>SUM(G15:G21)</f>
        <v>8.5</v>
      </c>
      <c r="H22" s="137">
        <f>SUM(H15:H21)</f>
        <v>95</v>
      </c>
      <c r="I22" s="219"/>
      <c r="J22" s="138"/>
      <c r="K22" s="137">
        <f>SUM(K15:K21)</f>
        <v>4.5</v>
      </c>
      <c r="L22" s="138"/>
      <c r="M22" s="59" t="s">
        <v>118</v>
      </c>
      <c r="N22" s="388" t="s">
        <v>9</v>
      </c>
      <c r="O22" s="389"/>
      <c r="P22" s="390"/>
      <c r="Q22" s="59" t="s">
        <v>118</v>
      </c>
      <c r="R22" s="137">
        <f>SUM(R15:R19)</f>
        <v>0</v>
      </c>
      <c r="S22" s="138"/>
      <c r="T22" s="137">
        <f>SUM(T15:T19)</f>
        <v>0</v>
      </c>
      <c r="U22" s="138"/>
      <c r="V22" s="137" t="s">
        <v>118</v>
      </c>
      <c r="W22" s="138"/>
      <c r="X22" s="59" t="s">
        <v>9</v>
      </c>
      <c r="Y22" s="59" t="s">
        <v>118</v>
      </c>
      <c r="Z22" s="391">
        <f>SUM(Z15:Z21)</f>
        <v>30</v>
      </c>
      <c r="AA22" s="392"/>
      <c r="AB22" s="391">
        <f>SUM(AB15:AB21)</f>
        <v>1</v>
      </c>
      <c r="AC22" s="392"/>
      <c r="AD22" s="133" t="s">
        <v>118</v>
      </c>
      <c r="AE22" s="134"/>
      <c r="AF22" s="61" t="s">
        <v>7</v>
      </c>
      <c r="AG22" s="133" t="s">
        <v>118</v>
      </c>
      <c r="AH22" s="134"/>
      <c r="AI22" s="137">
        <f>SUM(AI15:AI21)</f>
        <v>60</v>
      </c>
      <c r="AJ22" s="219"/>
      <c r="AK22" s="138"/>
      <c r="AL22" s="137">
        <f>SUM(AL15:AL21)</f>
        <v>3</v>
      </c>
      <c r="AM22" s="138"/>
      <c r="AN22" s="59" t="s">
        <v>118</v>
      </c>
      <c r="AO22" s="137" t="s">
        <v>9</v>
      </c>
      <c r="AP22" s="219"/>
      <c r="AQ22" s="138"/>
      <c r="AR22" s="137" t="s">
        <v>118</v>
      </c>
      <c r="AS22" s="138"/>
      <c r="AT22" s="137">
        <f>SUM(AT15:AT20)</f>
        <v>0</v>
      </c>
      <c r="AU22" s="138"/>
      <c r="AV22" s="137">
        <f>SUM(AV15:AV20)</f>
        <v>0</v>
      </c>
      <c r="AW22" s="138"/>
      <c r="AX22" s="137" t="s">
        <v>118</v>
      </c>
      <c r="AY22" s="138"/>
      <c r="AZ22" s="137" t="s">
        <v>9</v>
      </c>
      <c r="BA22" s="138"/>
      <c r="BB22" s="155" t="s">
        <v>118</v>
      </c>
      <c r="BC22" s="155"/>
      <c r="BD22" s="133">
        <f>SUM(BD15:BD21)</f>
        <v>50</v>
      </c>
      <c r="BE22" s="134"/>
      <c r="BF22" s="133">
        <f>SUM(BF15:BF21)</f>
        <v>0</v>
      </c>
      <c r="BG22" s="220"/>
      <c r="BH22" s="134"/>
      <c r="BI22" s="4" t="s">
        <v>118</v>
      </c>
      <c r="BJ22" s="133" t="s">
        <v>9</v>
      </c>
      <c r="BK22" s="220"/>
      <c r="BL22" s="134"/>
      <c r="BM22" s="133" t="s">
        <v>118</v>
      </c>
      <c r="BN22" s="134"/>
      <c r="BO22" s="59">
        <f>SUM(BO15:BO21)</f>
        <v>0</v>
      </c>
      <c r="BP22" s="137">
        <f>SUM(BP15:BP21)</f>
        <v>0</v>
      </c>
      <c r="BQ22" s="138"/>
      <c r="BR22" s="137" t="s">
        <v>118</v>
      </c>
      <c r="BS22" s="138"/>
      <c r="BT22" s="137" t="s">
        <v>9</v>
      </c>
      <c r="BU22" s="138"/>
      <c r="BV22" s="59" t="s">
        <v>118</v>
      </c>
      <c r="BW22" s="4">
        <f>SUM(BW15:BW21)</f>
        <v>0</v>
      </c>
      <c r="BX22" s="4">
        <f>SUM(BX15:BX21)</f>
        <v>0</v>
      </c>
      <c r="BY22" s="4" t="s">
        <v>118</v>
      </c>
      <c r="BZ22" s="4" t="s">
        <v>9</v>
      </c>
      <c r="CA22" s="4" t="s">
        <v>118</v>
      </c>
    </row>
    <row r="23" spans="1:79" ht="24" customHeight="1">
      <c r="A23" s="62"/>
      <c r="B23" s="63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7"/>
      <c r="O23" s="67"/>
      <c r="P23" s="67"/>
      <c r="Q23" s="66"/>
      <c r="R23" s="66"/>
      <c r="S23" s="66"/>
      <c r="T23" s="66"/>
      <c r="U23" s="66"/>
      <c r="V23" s="66"/>
      <c r="W23" s="66"/>
      <c r="X23" s="66"/>
      <c r="Y23" s="66"/>
      <c r="Z23" s="68"/>
      <c r="AA23" s="68"/>
      <c r="AB23" s="68"/>
      <c r="AC23" s="68"/>
      <c r="AD23" s="64"/>
      <c r="AE23" s="64"/>
      <c r="AF23" s="68"/>
      <c r="AG23" s="64"/>
      <c r="AH23" s="64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6"/>
      <c r="BP23" s="66"/>
      <c r="BQ23" s="66"/>
      <c r="BR23" s="66"/>
      <c r="BS23" s="66"/>
      <c r="BT23" s="66"/>
      <c r="BU23" s="66"/>
      <c r="BV23" s="66"/>
      <c r="BW23" s="64"/>
      <c r="BX23" s="64"/>
      <c r="BY23" s="64"/>
      <c r="BZ23" s="64"/>
      <c r="CA23" s="69"/>
    </row>
    <row r="24" spans="1:79" ht="18" customHeight="1">
      <c r="A24" s="156" t="s">
        <v>48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8"/>
    </row>
    <row r="25" spans="1:79" ht="32.450000000000003" customHeight="1">
      <c r="A25" s="2">
        <v>12</v>
      </c>
      <c r="B25" s="17" t="s">
        <v>16</v>
      </c>
      <c r="C25" s="395" t="s">
        <v>132</v>
      </c>
      <c r="D25" s="396"/>
      <c r="E25" s="11" t="s">
        <v>72</v>
      </c>
      <c r="F25" s="1">
        <f>H25+R25+Z25+AI25+AT25+BD25+BO25+BW25</f>
        <v>40</v>
      </c>
      <c r="G25" s="29">
        <f>K25+T25+AB25+AL25+AV25+BF25+BP25+BX25</f>
        <v>1.5</v>
      </c>
      <c r="H25" s="139">
        <v>15</v>
      </c>
      <c r="I25" s="147"/>
      <c r="J25" s="140"/>
      <c r="K25" s="139">
        <v>0.5</v>
      </c>
      <c r="L25" s="140"/>
      <c r="M25" s="40" t="s">
        <v>4</v>
      </c>
      <c r="N25" s="139">
        <v>300</v>
      </c>
      <c r="O25" s="147"/>
      <c r="P25" s="140"/>
      <c r="Q25" s="40" t="s">
        <v>8</v>
      </c>
      <c r="R25" s="139">
        <v>0</v>
      </c>
      <c r="S25" s="140"/>
      <c r="T25" s="139">
        <v>0</v>
      </c>
      <c r="U25" s="140"/>
      <c r="V25" s="139" t="s">
        <v>5</v>
      </c>
      <c r="W25" s="140"/>
      <c r="X25" s="40">
        <v>0</v>
      </c>
      <c r="Y25" s="40" t="s">
        <v>5</v>
      </c>
      <c r="Z25" s="149">
        <v>0</v>
      </c>
      <c r="AA25" s="151"/>
      <c r="AB25" s="149">
        <v>0</v>
      </c>
      <c r="AC25" s="151"/>
      <c r="AD25" s="149" t="s">
        <v>5</v>
      </c>
      <c r="AE25" s="151"/>
      <c r="AF25" s="1">
        <v>0</v>
      </c>
      <c r="AG25" s="149" t="s">
        <v>5</v>
      </c>
      <c r="AH25" s="151"/>
      <c r="AI25" s="139">
        <v>10</v>
      </c>
      <c r="AJ25" s="147"/>
      <c r="AK25" s="140"/>
      <c r="AL25" s="139">
        <v>1</v>
      </c>
      <c r="AM25" s="140"/>
      <c r="AN25" s="40" t="s">
        <v>1</v>
      </c>
      <c r="AO25" s="139">
        <v>25</v>
      </c>
      <c r="AP25" s="147"/>
      <c r="AQ25" s="140"/>
      <c r="AR25" s="139" t="s">
        <v>8</v>
      </c>
      <c r="AS25" s="140"/>
      <c r="AT25" s="139">
        <v>0</v>
      </c>
      <c r="AU25" s="140"/>
      <c r="AV25" s="139">
        <v>0</v>
      </c>
      <c r="AW25" s="140"/>
      <c r="AX25" s="139" t="s">
        <v>5</v>
      </c>
      <c r="AY25" s="140"/>
      <c r="AZ25" s="139">
        <v>0</v>
      </c>
      <c r="BA25" s="140"/>
      <c r="BB25" s="154" t="s">
        <v>5</v>
      </c>
      <c r="BC25" s="154"/>
      <c r="BD25" s="149">
        <v>15</v>
      </c>
      <c r="BE25" s="151"/>
      <c r="BF25" s="149">
        <v>0</v>
      </c>
      <c r="BG25" s="150"/>
      <c r="BH25" s="151"/>
      <c r="BI25" s="1" t="s">
        <v>4</v>
      </c>
      <c r="BJ25" s="149">
        <v>300</v>
      </c>
      <c r="BK25" s="150"/>
      <c r="BL25" s="151"/>
      <c r="BM25" s="149" t="s">
        <v>8</v>
      </c>
      <c r="BN25" s="151"/>
      <c r="BO25" s="40">
        <v>0</v>
      </c>
      <c r="BP25" s="139">
        <v>0</v>
      </c>
      <c r="BQ25" s="140"/>
      <c r="BR25" s="139" t="s">
        <v>5</v>
      </c>
      <c r="BS25" s="140"/>
      <c r="BT25" s="139">
        <v>0</v>
      </c>
      <c r="BU25" s="140"/>
      <c r="BV25" s="40" t="s">
        <v>5</v>
      </c>
      <c r="BW25" s="1">
        <v>0</v>
      </c>
      <c r="BX25" s="1">
        <v>0</v>
      </c>
      <c r="BY25" s="1" t="s">
        <v>5</v>
      </c>
      <c r="BZ25" s="1">
        <v>0</v>
      </c>
      <c r="CA25" s="1" t="s">
        <v>5</v>
      </c>
    </row>
    <row r="26" spans="1:79" ht="29.1" customHeight="1">
      <c r="A26" s="2">
        <v>13</v>
      </c>
      <c r="B26" s="17" t="s">
        <v>16</v>
      </c>
      <c r="C26" s="175" t="s">
        <v>23</v>
      </c>
      <c r="D26" s="189"/>
      <c r="E26" s="3" t="s">
        <v>85</v>
      </c>
      <c r="F26" s="1">
        <f>H26+R26+Z26+AI26+AT26+BD26+BO26+BW26</f>
        <v>40</v>
      </c>
      <c r="G26" s="29">
        <f>K26+T26+AB26+AL26+AV26+BF26+BP26+BX26</f>
        <v>1.5</v>
      </c>
      <c r="H26" s="139">
        <v>15</v>
      </c>
      <c r="I26" s="147"/>
      <c r="J26" s="140"/>
      <c r="K26" s="139">
        <v>0.5</v>
      </c>
      <c r="L26" s="140"/>
      <c r="M26" s="40" t="s">
        <v>4</v>
      </c>
      <c r="N26" s="139">
        <v>300</v>
      </c>
      <c r="O26" s="147"/>
      <c r="P26" s="140"/>
      <c r="Q26" s="40" t="s">
        <v>8</v>
      </c>
      <c r="R26" s="139">
        <v>0</v>
      </c>
      <c r="S26" s="140"/>
      <c r="T26" s="139">
        <v>0</v>
      </c>
      <c r="U26" s="140"/>
      <c r="V26" s="139" t="s">
        <v>5</v>
      </c>
      <c r="W26" s="140"/>
      <c r="X26" s="40">
        <v>0</v>
      </c>
      <c r="Y26" s="40" t="s">
        <v>5</v>
      </c>
      <c r="Z26" s="149">
        <v>0</v>
      </c>
      <c r="AA26" s="151"/>
      <c r="AB26" s="149">
        <v>0</v>
      </c>
      <c r="AC26" s="151"/>
      <c r="AD26" s="149">
        <v>0</v>
      </c>
      <c r="AE26" s="151"/>
      <c r="AF26" s="1">
        <v>0</v>
      </c>
      <c r="AG26" s="149">
        <v>0</v>
      </c>
      <c r="AH26" s="151"/>
      <c r="AI26" s="139">
        <v>10</v>
      </c>
      <c r="AJ26" s="147"/>
      <c r="AK26" s="140"/>
      <c r="AL26" s="139">
        <v>1</v>
      </c>
      <c r="AM26" s="140"/>
      <c r="AN26" s="40" t="s">
        <v>1</v>
      </c>
      <c r="AO26" s="139">
        <v>25</v>
      </c>
      <c r="AP26" s="147"/>
      <c r="AQ26" s="140"/>
      <c r="AR26" s="139" t="s">
        <v>8</v>
      </c>
      <c r="AS26" s="140"/>
      <c r="AT26" s="139">
        <v>0</v>
      </c>
      <c r="AU26" s="140"/>
      <c r="AV26" s="139">
        <v>0</v>
      </c>
      <c r="AW26" s="140"/>
      <c r="AX26" s="139" t="s">
        <v>5</v>
      </c>
      <c r="AY26" s="140"/>
      <c r="AZ26" s="139">
        <v>0</v>
      </c>
      <c r="BA26" s="140"/>
      <c r="BB26" s="154" t="s">
        <v>5</v>
      </c>
      <c r="BC26" s="154"/>
      <c r="BD26" s="149">
        <v>15</v>
      </c>
      <c r="BE26" s="151"/>
      <c r="BF26" s="149">
        <v>0</v>
      </c>
      <c r="BG26" s="150"/>
      <c r="BH26" s="151"/>
      <c r="BI26" s="1" t="s">
        <v>4</v>
      </c>
      <c r="BJ26" s="149">
        <v>300</v>
      </c>
      <c r="BK26" s="150"/>
      <c r="BL26" s="151"/>
      <c r="BM26" s="149" t="s">
        <v>8</v>
      </c>
      <c r="BN26" s="151"/>
      <c r="BO26" s="40">
        <v>0</v>
      </c>
      <c r="BP26" s="139">
        <v>0</v>
      </c>
      <c r="BQ26" s="140"/>
      <c r="BR26" s="139" t="s">
        <v>5</v>
      </c>
      <c r="BS26" s="140"/>
      <c r="BT26" s="139">
        <v>0</v>
      </c>
      <c r="BU26" s="140"/>
      <c r="BV26" s="40" t="s">
        <v>5</v>
      </c>
      <c r="BW26" s="1">
        <v>0</v>
      </c>
      <c r="BX26" s="1">
        <v>0</v>
      </c>
      <c r="BY26" s="1" t="s">
        <v>5</v>
      </c>
      <c r="BZ26" s="1">
        <v>0</v>
      </c>
      <c r="CA26" s="1" t="s">
        <v>5</v>
      </c>
    </row>
    <row r="27" spans="1:79" ht="29.25" customHeight="1">
      <c r="A27" s="2">
        <v>14</v>
      </c>
      <c r="B27" s="17" t="s">
        <v>16</v>
      </c>
      <c r="C27" s="175" t="s">
        <v>133</v>
      </c>
      <c r="D27" s="176"/>
      <c r="E27" s="3" t="s">
        <v>96</v>
      </c>
      <c r="F27" s="1">
        <f>H27+R27+Z27+AI27+AT27+BD27+BO27+BW27</f>
        <v>25</v>
      </c>
      <c r="G27" s="29">
        <f>K27+T27+AB27+AL27+AV27+BF27+BP27+BX27</f>
        <v>1</v>
      </c>
      <c r="H27" s="139">
        <v>10</v>
      </c>
      <c r="I27" s="147"/>
      <c r="J27" s="140"/>
      <c r="K27" s="139">
        <v>0.5</v>
      </c>
      <c r="L27" s="140"/>
      <c r="M27" s="40" t="s">
        <v>4</v>
      </c>
      <c r="N27" s="139">
        <v>300</v>
      </c>
      <c r="O27" s="147"/>
      <c r="P27" s="140"/>
      <c r="Q27" s="40" t="s">
        <v>8</v>
      </c>
      <c r="R27" s="139">
        <v>0</v>
      </c>
      <c r="S27" s="140"/>
      <c r="T27" s="139">
        <v>0</v>
      </c>
      <c r="U27" s="140"/>
      <c r="V27" s="139" t="s">
        <v>5</v>
      </c>
      <c r="W27" s="140"/>
      <c r="X27" s="40">
        <v>0</v>
      </c>
      <c r="Y27" s="40" t="s">
        <v>5</v>
      </c>
      <c r="Z27" s="149">
        <v>0</v>
      </c>
      <c r="AA27" s="151"/>
      <c r="AB27" s="149">
        <v>0</v>
      </c>
      <c r="AC27" s="151"/>
      <c r="AD27" s="149" t="s">
        <v>5</v>
      </c>
      <c r="AE27" s="151"/>
      <c r="AF27" s="1">
        <v>0</v>
      </c>
      <c r="AG27" s="149" t="s">
        <v>5</v>
      </c>
      <c r="AH27" s="151"/>
      <c r="AI27" s="139">
        <v>5</v>
      </c>
      <c r="AJ27" s="147"/>
      <c r="AK27" s="140"/>
      <c r="AL27" s="139">
        <v>0.5</v>
      </c>
      <c r="AM27" s="140"/>
      <c r="AN27" s="40" t="s">
        <v>1</v>
      </c>
      <c r="AO27" s="139">
        <v>25</v>
      </c>
      <c r="AP27" s="147"/>
      <c r="AQ27" s="140"/>
      <c r="AR27" s="139" t="s">
        <v>8</v>
      </c>
      <c r="AS27" s="140"/>
      <c r="AT27" s="139">
        <v>0</v>
      </c>
      <c r="AU27" s="140"/>
      <c r="AV27" s="139">
        <v>0</v>
      </c>
      <c r="AW27" s="140"/>
      <c r="AX27" s="139" t="s">
        <v>5</v>
      </c>
      <c r="AY27" s="140"/>
      <c r="AZ27" s="139">
        <v>0</v>
      </c>
      <c r="BA27" s="140"/>
      <c r="BB27" s="154" t="s">
        <v>5</v>
      </c>
      <c r="BC27" s="154"/>
      <c r="BD27" s="149">
        <v>10</v>
      </c>
      <c r="BE27" s="151"/>
      <c r="BF27" s="149">
        <v>0</v>
      </c>
      <c r="BG27" s="150"/>
      <c r="BH27" s="151"/>
      <c r="BI27" s="1" t="s">
        <v>4</v>
      </c>
      <c r="BJ27" s="149">
        <v>300</v>
      </c>
      <c r="BK27" s="150"/>
      <c r="BL27" s="151"/>
      <c r="BM27" s="149" t="s">
        <v>8</v>
      </c>
      <c r="BN27" s="151"/>
      <c r="BO27" s="40">
        <v>0</v>
      </c>
      <c r="BP27" s="139">
        <v>0</v>
      </c>
      <c r="BQ27" s="140"/>
      <c r="BR27" s="139">
        <v>0</v>
      </c>
      <c r="BS27" s="140"/>
      <c r="BT27" s="139">
        <v>0</v>
      </c>
      <c r="BU27" s="140"/>
      <c r="BV27" s="40">
        <v>0</v>
      </c>
      <c r="BW27" s="1">
        <v>0</v>
      </c>
      <c r="BX27" s="1">
        <v>0</v>
      </c>
      <c r="BY27" s="1" t="s">
        <v>5</v>
      </c>
      <c r="BZ27" s="1">
        <v>0</v>
      </c>
      <c r="CA27" s="1" t="s">
        <v>5</v>
      </c>
    </row>
    <row r="28" spans="1:79" ht="20.100000000000001" customHeight="1">
      <c r="A28" s="2">
        <v>15</v>
      </c>
      <c r="B28" s="17" t="s">
        <v>16</v>
      </c>
      <c r="C28" s="175" t="s">
        <v>134</v>
      </c>
      <c r="D28" s="189"/>
      <c r="E28" s="3" t="s">
        <v>74</v>
      </c>
      <c r="F28" s="1">
        <v>190</v>
      </c>
      <c r="G28" s="29">
        <f>K28+T28+AB28+AL28+AV28+BF28+BP28+BX28</f>
        <v>7</v>
      </c>
      <c r="H28" s="139">
        <v>30</v>
      </c>
      <c r="I28" s="147"/>
      <c r="J28" s="140"/>
      <c r="K28" s="139">
        <v>1</v>
      </c>
      <c r="L28" s="140"/>
      <c r="M28" s="40" t="s">
        <v>4</v>
      </c>
      <c r="N28" s="139">
        <v>300</v>
      </c>
      <c r="O28" s="147"/>
      <c r="P28" s="140"/>
      <c r="Q28" s="40" t="s">
        <v>8</v>
      </c>
      <c r="R28" s="139">
        <v>0</v>
      </c>
      <c r="S28" s="140"/>
      <c r="T28" s="139">
        <v>0</v>
      </c>
      <c r="U28" s="140"/>
      <c r="V28" s="139" t="s">
        <v>5</v>
      </c>
      <c r="W28" s="140"/>
      <c r="X28" s="40">
        <v>0</v>
      </c>
      <c r="Y28" s="40" t="s">
        <v>5</v>
      </c>
      <c r="Z28" s="149">
        <v>120</v>
      </c>
      <c r="AA28" s="151"/>
      <c r="AB28" s="149">
        <v>6</v>
      </c>
      <c r="AC28" s="151"/>
      <c r="AD28" s="149" t="s">
        <v>4</v>
      </c>
      <c r="AE28" s="151"/>
      <c r="AF28" s="1">
        <v>8</v>
      </c>
      <c r="AG28" s="149" t="s">
        <v>8</v>
      </c>
      <c r="AH28" s="151"/>
      <c r="AI28" s="139">
        <v>0</v>
      </c>
      <c r="AJ28" s="147"/>
      <c r="AK28" s="140"/>
      <c r="AL28" s="139">
        <v>0</v>
      </c>
      <c r="AM28" s="140"/>
      <c r="AN28" s="40" t="s">
        <v>5</v>
      </c>
      <c r="AO28" s="139">
        <v>0</v>
      </c>
      <c r="AP28" s="147"/>
      <c r="AQ28" s="140"/>
      <c r="AR28" s="139" t="s">
        <v>5</v>
      </c>
      <c r="AS28" s="140"/>
      <c r="AT28" s="139">
        <v>0</v>
      </c>
      <c r="AU28" s="140"/>
      <c r="AV28" s="139">
        <v>0</v>
      </c>
      <c r="AW28" s="140"/>
      <c r="AX28" s="139" t="s">
        <v>5</v>
      </c>
      <c r="AY28" s="140"/>
      <c r="AZ28" s="139">
        <v>0</v>
      </c>
      <c r="BA28" s="140"/>
      <c r="BB28" s="154" t="s">
        <v>5</v>
      </c>
      <c r="BC28" s="154"/>
      <c r="BD28" s="149">
        <v>40</v>
      </c>
      <c r="BE28" s="151"/>
      <c r="BF28" s="149">
        <v>0</v>
      </c>
      <c r="BG28" s="150"/>
      <c r="BH28" s="151"/>
      <c r="BI28" s="1" t="s">
        <v>4</v>
      </c>
      <c r="BJ28" s="149">
        <v>300</v>
      </c>
      <c r="BK28" s="150"/>
      <c r="BL28" s="151"/>
      <c r="BM28" s="149" t="s">
        <v>8</v>
      </c>
      <c r="BN28" s="151"/>
      <c r="BO28" s="40">
        <v>0</v>
      </c>
      <c r="BP28" s="139">
        <v>0</v>
      </c>
      <c r="BQ28" s="140"/>
      <c r="BR28" s="139" t="s">
        <v>5</v>
      </c>
      <c r="BS28" s="140"/>
      <c r="BT28" s="139">
        <v>0</v>
      </c>
      <c r="BU28" s="140"/>
      <c r="BV28" s="40" t="s">
        <v>5</v>
      </c>
      <c r="BW28" s="1">
        <v>0</v>
      </c>
      <c r="BX28" s="1">
        <v>0</v>
      </c>
      <c r="BY28" s="1" t="s">
        <v>5</v>
      </c>
      <c r="BZ28" s="1">
        <v>0</v>
      </c>
      <c r="CA28" s="1" t="s">
        <v>5</v>
      </c>
    </row>
    <row r="29" spans="1:79" ht="27.75" customHeight="1">
      <c r="A29" s="271" t="s">
        <v>54</v>
      </c>
      <c r="B29" s="272"/>
      <c r="C29" s="272"/>
      <c r="D29" s="272"/>
      <c r="E29" s="273"/>
      <c r="F29" s="4">
        <f>SUM(F25:F28)</f>
        <v>295</v>
      </c>
      <c r="G29" s="19">
        <f>SUM(G25:G28)</f>
        <v>11</v>
      </c>
      <c r="H29" s="137">
        <f>SUM(H25:H28)</f>
        <v>70</v>
      </c>
      <c r="I29" s="219"/>
      <c r="J29" s="138"/>
      <c r="K29" s="137">
        <f>SUM(K25:K28)</f>
        <v>2.5</v>
      </c>
      <c r="L29" s="138"/>
      <c r="M29" s="59" t="s">
        <v>118</v>
      </c>
      <c r="N29" s="137" t="s">
        <v>9</v>
      </c>
      <c r="O29" s="219"/>
      <c r="P29" s="138"/>
      <c r="Q29" s="59" t="s">
        <v>118</v>
      </c>
      <c r="R29" s="137">
        <f>SUM(R25:R28)</f>
        <v>0</v>
      </c>
      <c r="S29" s="138"/>
      <c r="T29" s="137">
        <f>SUM(T20:T28)</f>
        <v>0</v>
      </c>
      <c r="U29" s="138"/>
      <c r="V29" s="137" t="s">
        <v>118</v>
      </c>
      <c r="W29" s="138"/>
      <c r="X29" s="59" t="s">
        <v>9</v>
      </c>
      <c r="Y29" s="59" t="s">
        <v>118</v>
      </c>
      <c r="Z29" s="133">
        <f>SUM(Z25:Z28)</f>
        <v>120</v>
      </c>
      <c r="AA29" s="134"/>
      <c r="AB29" s="133">
        <f>SUM(AB25:AB28)</f>
        <v>6</v>
      </c>
      <c r="AC29" s="134"/>
      <c r="AD29" s="133" t="s">
        <v>118</v>
      </c>
      <c r="AE29" s="134"/>
      <c r="AF29" s="4" t="s">
        <v>9</v>
      </c>
      <c r="AG29" s="133" t="s">
        <v>118</v>
      </c>
      <c r="AH29" s="134"/>
      <c r="AI29" s="137">
        <f>SUM(AI25:AI28)</f>
        <v>25</v>
      </c>
      <c r="AJ29" s="219"/>
      <c r="AK29" s="138"/>
      <c r="AL29" s="137">
        <f>SUM(AL25:AL28)</f>
        <v>2.5</v>
      </c>
      <c r="AM29" s="138"/>
      <c r="AN29" s="59" t="s">
        <v>118</v>
      </c>
      <c r="AO29" s="137" t="s">
        <v>9</v>
      </c>
      <c r="AP29" s="219"/>
      <c r="AQ29" s="138"/>
      <c r="AR29" s="137" t="s">
        <v>118</v>
      </c>
      <c r="AS29" s="138"/>
      <c r="AT29" s="137">
        <f>SUM(AT20:AT28)</f>
        <v>0</v>
      </c>
      <c r="AU29" s="138"/>
      <c r="AV29" s="137">
        <f>SUM(AV20:AV28)</f>
        <v>0</v>
      </c>
      <c r="AW29" s="138"/>
      <c r="AX29" s="137" t="s">
        <v>118</v>
      </c>
      <c r="AY29" s="138"/>
      <c r="AZ29" s="137">
        <f>SUM(AZ20:AZ28)</f>
        <v>0</v>
      </c>
      <c r="BA29" s="138"/>
      <c r="BB29" s="155" t="s">
        <v>118</v>
      </c>
      <c r="BC29" s="155"/>
      <c r="BD29" s="133">
        <f>SUM(BD25:BD28)</f>
        <v>80</v>
      </c>
      <c r="BE29" s="134"/>
      <c r="BF29" s="133">
        <f>SUM(BF20:BF28)</f>
        <v>0</v>
      </c>
      <c r="BG29" s="220"/>
      <c r="BH29" s="134"/>
      <c r="BI29" s="4" t="s">
        <v>118</v>
      </c>
      <c r="BJ29" s="133">
        <v>0</v>
      </c>
      <c r="BK29" s="220"/>
      <c r="BL29" s="134"/>
      <c r="BM29" s="133" t="s">
        <v>118</v>
      </c>
      <c r="BN29" s="134"/>
      <c r="BO29" s="59">
        <f>SUM(BO25:BO28)</f>
        <v>0</v>
      </c>
      <c r="BP29" s="137">
        <f>SUM(BP25:BP28)</f>
        <v>0</v>
      </c>
      <c r="BQ29" s="138"/>
      <c r="BR29" s="137" t="s">
        <v>118</v>
      </c>
      <c r="BS29" s="138"/>
      <c r="BT29" s="137">
        <f>SUM(BT20:BT28)</f>
        <v>0</v>
      </c>
      <c r="BU29" s="138"/>
      <c r="BV29" s="59" t="s">
        <v>118</v>
      </c>
      <c r="BW29" s="4">
        <f>SUM(BW25:BW28)</f>
        <v>0</v>
      </c>
      <c r="BX29" s="4">
        <f>SUM(BX25:BX28)</f>
        <v>0</v>
      </c>
      <c r="BY29" s="4" t="s">
        <v>118</v>
      </c>
      <c r="BZ29" s="4">
        <f>SUM(BZ20:BZ28)</f>
        <v>0</v>
      </c>
      <c r="CA29" s="4" t="s">
        <v>118</v>
      </c>
    </row>
    <row r="30" spans="1:79" ht="11.25" customHeight="1">
      <c r="A30" s="156" t="s">
        <v>49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8"/>
    </row>
    <row r="31" spans="1:79" ht="32.450000000000003" customHeight="1">
      <c r="A31" s="2">
        <v>16</v>
      </c>
      <c r="B31" s="14" t="s">
        <v>16</v>
      </c>
      <c r="C31" s="254" t="s">
        <v>24</v>
      </c>
      <c r="D31" s="255"/>
      <c r="E31" s="11" t="s">
        <v>72</v>
      </c>
      <c r="F31" s="1">
        <f>H31+R31+Z31+AI31+AT31+BD31+BO31+BW31</f>
        <v>4</v>
      </c>
      <c r="G31" s="29">
        <f>K31+T31+AB31+AL31+AV31+BF31+BP31+BX31</f>
        <v>0</v>
      </c>
      <c r="H31" s="139">
        <v>4</v>
      </c>
      <c r="I31" s="147"/>
      <c r="J31" s="140"/>
      <c r="K31" s="139">
        <v>0</v>
      </c>
      <c r="L31" s="140"/>
      <c r="M31" s="40" t="s">
        <v>4</v>
      </c>
      <c r="N31" s="139">
        <v>300</v>
      </c>
      <c r="O31" s="147"/>
      <c r="P31" s="140"/>
      <c r="Q31" s="40" t="s">
        <v>8</v>
      </c>
      <c r="R31" s="139">
        <v>0</v>
      </c>
      <c r="S31" s="140"/>
      <c r="T31" s="139">
        <v>0</v>
      </c>
      <c r="U31" s="140"/>
      <c r="V31" s="139" t="s">
        <v>5</v>
      </c>
      <c r="W31" s="140"/>
      <c r="X31" s="40">
        <v>0</v>
      </c>
      <c r="Y31" s="40" t="s">
        <v>5</v>
      </c>
      <c r="Z31" s="149">
        <v>0</v>
      </c>
      <c r="AA31" s="151"/>
      <c r="AB31" s="149">
        <v>0</v>
      </c>
      <c r="AC31" s="151"/>
      <c r="AD31" s="149" t="s">
        <v>5</v>
      </c>
      <c r="AE31" s="151"/>
      <c r="AF31" s="1">
        <v>0</v>
      </c>
      <c r="AG31" s="149" t="s">
        <v>5</v>
      </c>
      <c r="AH31" s="151"/>
      <c r="AI31" s="139">
        <v>0</v>
      </c>
      <c r="AJ31" s="147"/>
      <c r="AK31" s="140"/>
      <c r="AL31" s="139">
        <v>0</v>
      </c>
      <c r="AM31" s="140"/>
      <c r="AN31" s="40" t="s">
        <v>5</v>
      </c>
      <c r="AO31" s="139">
        <v>0</v>
      </c>
      <c r="AP31" s="147"/>
      <c r="AQ31" s="140"/>
      <c r="AR31" s="139" t="s">
        <v>5</v>
      </c>
      <c r="AS31" s="140"/>
      <c r="AT31" s="139">
        <v>0</v>
      </c>
      <c r="AU31" s="140"/>
      <c r="AV31" s="139">
        <v>0</v>
      </c>
      <c r="AW31" s="140"/>
      <c r="AX31" s="139" t="s">
        <v>5</v>
      </c>
      <c r="AY31" s="140"/>
      <c r="AZ31" s="139">
        <v>0</v>
      </c>
      <c r="BA31" s="140"/>
      <c r="BB31" s="154" t="s">
        <v>5</v>
      </c>
      <c r="BC31" s="154"/>
      <c r="BD31" s="149">
        <v>0</v>
      </c>
      <c r="BE31" s="151"/>
      <c r="BF31" s="149">
        <v>0</v>
      </c>
      <c r="BG31" s="150"/>
      <c r="BH31" s="151"/>
      <c r="BI31" s="1" t="s">
        <v>5</v>
      </c>
      <c r="BJ31" s="149">
        <v>0</v>
      </c>
      <c r="BK31" s="150"/>
      <c r="BL31" s="151"/>
      <c r="BM31" s="149" t="s">
        <v>5</v>
      </c>
      <c r="BN31" s="151"/>
      <c r="BO31" s="40">
        <v>0</v>
      </c>
      <c r="BP31" s="139">
        <v>0</v>
      </c>
      <c r="BQ31" s="140"/>
      <c r="BR31" s="139" t="s">
        <v>5</v>
      </c>
      <c r="BS31" s="140"/>
      <c r="BT31" s="139">
        <v>0</v>
      </c>
      <c r="BU31" s="140"/>
      <c r="BV31" s="40" t="s">
        <v>5</v>
      </c>
      <c r="BW31" s="1">
        <v>0</v>
      </c>
      <c r="BX31" s="1">
        <v>0</v>
      </c>
      <c r="BY31" s="1" t="s">
        <v>5</v>
      </c>
      <c r="BZ31" s="1">
        <v>0</v>
      </c>
      <c r="CA31" s="1" t="s">
        <v>5</v>
      </c>
    </row>
    <row r="32" spans="1:79" ht="27" customHeight="1">
      <c r="A32" s="70">
        <v>17</v>
      </c>
      <c r="B32" s="14" t="s">
        <v>16</v>
      </c>
      <c r="C32" s="254" t="s">
        <v>135</v>
      </c>
      <c r="D32" s="255"/>
      <c r="E32" s="3" t="s">
        <v>87</v>
      </c>
      <c r="F32" s="1">
        <v>20</v>
      </c>
      <c r="G32" s="29">
        <f>K32+T32+AB32+AL32+AV32+BF32+BP32+BX32</f>
        <v>0</v>
      </c>
      <c r="H32" s="139">
        <v>0</v>
      </c>
      <c r="I32" s="147"/>
      <c r="J32" s="140"/>
      <c r="K32" s="139">
        <v>0</v>
      </c>
      <c r="L32" s="140"/>
      <c r="M32" s="40" t="s">
        <v>5</v>
      </c>
      <c r="N32" s="139">
        <v>0</v>
      </c>
      <c r="O32" s="147"/>
      <c r="P32" s="140"/>
      <c r="Q32" s="40" t="s">
        <v>5</v>
      </c>
      <c r="R32" s="139">
        <v>0</v>
      </c>
      <c r="S32" s="140"/>
      <c r="T32" s="139">
        <v>0</v>
      </c>
      <c r="U32" s="140"/>
      <c r="V32" s="139" t="s">
        <v>5</v>
      </c>
      <c r="W32" s="140"/>
      <c r="X32" s="40">
        <v>0</v>
      </c>
      <c r="Y32" s="40" t="s">
        <v>5</v>
      </c>
      <c r="Z32" s="149">
        <v>20</v>
      </c>
      <c r="AA32" s="151"/>
      <c r="AB32" s="149">
        <v>0</v>
      </c>
      <c r="AC32" s="151"/>
      <c r="AD32" s="149" t="s">
        <v>4</v>
      </c>
      <c r="AE32" s="151"/>
      <c r="AF32" s="1">
        <v>20</v>
      </c>
      <c r="AG32" s="149" t="s">
        <v>3</v>
      </c>
      <c r="AH32" s="151"/>
      <c r="AI32" s="139">
        <v>0</v>
      </c>
      <c r="AJ32" s="147"/>
      <c r="AK32" s="140"/>
      <c r="AL32" s="139">
        <v>0</v>
      </c>
      <c r="AM32" s="140"/>
      <c r="AN32" s="40" t="s">
        <v>5</v>
      </c>
      <c r="AO32" s="139">
        <v>0</v>
      </c>
      <c r="AP32" s="147"/>
      <c r="AQ32" s="140"/>
      <c r="AR32" s="139" t="s">
        <v>5</v>
      </c>
      <c r="AS32" s="140"/>
      <c r="AT32" s="139">
        <v>0</v>
      </c>
      <c r="AU32" s="140"/>
      <c r="AV32" s="139">
        <v>0</v>
      </c>
      <c r="AW32" s="140"/>
      <c r="AX32" s="139" t="s">
        <v>5</v>
      </c>
      <c r="AY32" s="140"/>
      <c r="AZ32" s="139">
        <v>0</v>
      </c>
      <c r="BA32" s="140"/>
      <c r="BB32" s="139" t="s">
        <v>5</v>
      </c>
      <c r="BC32" s="140"/>
      <c r="BD32" s="149">
        <v>0</v>
      </c>
      <c r="BE32" s="151"/>
      <c r="BF32" s="149">
        <v>0</v>
      </c>
      <c r="BG32" s="150"/>
      <c r="BH32" s="151"/>
      <c r="BI32" s="1" t="s">
        <v>5</v>
      </c>
      <c r="BJ32" s="149">
        <v>0</v>
      </c>
      <c r="BK32" s="150"/>
      <c r="BL32" s="151"/>
      <c r="BM32" s="149" t="s">
        <v>5</v>
      </c>
      <c r="BN32" s="151"/>
      <c r="BO32" s="40">
        <v>0</v>
      </c>
      <c r="BP32" s="139">
        <v>0</v>
      </c>
      <c r="BQ32" s="140"/>
      <c r="BR32" s="139" t="s">
        <v>5</v>
      </c>
      <c r="BS32" s="140"/>
      <c r="BT32" s="139">
        <v>0</v>
      </c>
      <c r="BU32" s="140"/>
      <c r="BV32" s="40" t="s">
        <v>5</v>
      </c>
      <c r="BW32" s="1">
        <v>0</v>
      </c>
      <c r="BX32" s="1">
        <v>0</v>
      </c>
      <c r="BY32" s="1" t="s">
        <v>5</v>
      </c>
      <c r="BZ32" s="1">
        <v>0</v>
      </c>
      <c r="CA32" s="1" t="s">
        <v>5</v>
      </c>
    </row>
    <row r="33" spans="1:118" ht="14.1" customHeight="1">
      <c r="A33" s="251" t="s">
        <v>119</v>
      </c>
      <c r="B33" s="252"/>
      <c r="C33" s="252"/>
      <c r="D33" s="252"/>
      <c r="E33" s="253"/>
      <c r="F33" s="4">
        <f>SUM(F31:F32)</f>
        <v>24</v>
      </c>
      <c r="G33" s="19">
        <f>SUM(G31:G32)</f>
        <v>0</v>
      </c>
      <c r="H33" s="137">
        <f>SUM(H31:H32)</f>
        <v>4</v>
      </c>
      <c r="I33" s="219"/>
      <c r="J33" s="138"/>
      <c r="K33" s="137">
        <f>SUM(K31)</f>
        <v>0</v>
      </c>
      <c r="L33" s="138"/>
      <c r="M33" s="59" t="s">
        <v>118</v>
      </c>
      <c r="N33" s="137" t="s">
        <v>9</v>
      </c>
      <c r="O33" s="219"/>
      <c r="P33" s="138"/>
      <c r="Q33" s="59" t="s">
        <v>118</v>
      </c>
      <c r="R33" s="137">
        <f>SUM(R31)</f>
        <v>0</v>
      </c>
      <c r="S33" s="138"/>
      <c r="T33" s="137">
        <f>SUM(T31)</f>
        <v>0</v>
      </c>
      <c r="U33" s="138"/>
      <c r="V33" s="137" t="s">
        <v>118</v>
      </c>
      <c r="W33" s="138"/>
      <c r="X33" s="59" t="s">
        <v>9</v>
      </c>
      <c r="Y33" s="59" t="s">
        <v>118</v>
      </c>
      <c r="Z33" s="133">
        <f>SUM(Z31:Z32)</f>
        <v>20</v>
      </c>
      <c r="AA33" s="134"/>
      <c r="AB33" s="133">
        <f>SUM(AB31:AB32)</f>
        <v>0</v>
      </c>
      <c r="AC33" s="134"/>
      <c r="AD33" s="133" t="s">
        <v>118</v>
      </c>
      <c r="AE33" s="134"/>
      <c r="AF33" s="4" t="s">
        <v>9</v>
      </c>
      <c r="AG33" s="133" t="s">
        <v>118</v>
      </c>
      <c r="AH33" s="134"/>
      <c r="AI33" s="137">
        <f>SUM(AI31)</f>
        <v>0</v>
      </c>
      <c r="AJ33" s="219"/>
      <c r="AK33" s="138"/>
      <c r="AL33" s="137">
        <f>SUM(AL31)</f>
        <v>0</v>
      </c>
      <c r="AM33" s="138"/>
      <c r="AN33" s="59" t="s">
        <v>118</v>
      </c>
      <c r="AO33" s="137" t="s">
        <v>9</v>
      </c>
      <c r="AP33" s="219"/>
      <c r="AQ33" s="138"/>
      <c r="AR33" s="137" t="s">
        <v>118</v>
      </c>
      <c r="AS33" s="138"/>
      <c r="AT33" s="137">
        <f>SUM(AT31)</f>
        <v>0</v>
      </c>
      <c r="AU33" s="138"/>
      <c r="AV33" s="137">
        <f>SUM(AV31)</f>
        <v>0</v>
      </c>
      <c r="AW33" s="138"/>
      <c r="AX33" s="137" t="s">
        <v>118</v>
      </c>
      <c r="AY33" s="138"/>
      <c r="AZ33" s="137" t="s">
        <v>9</v>
      </c>
      <c r="BA33" s="138"/>
      <c r="BB33" s="155" t="s">
        <v>118</v>
      </c>
      <c r="BC33" s="155"/>
      <c r="BD33" s="133">
        <f>SUM(BD31)</f>
        <v>0</v>
      </c>
      <c r="BE33" s="134"/>
      <c r="BF33" s="133">
        <f>SUM(BF31)</f>
        <v>0</v>
      </c>
      <c r="BG33" s="220"/>
      <c r="BH33" s="134"/>
      <c r="BI33" s="4" t="s">
        <v>118</v>
      </c>
      <c r="BJ33" s="133" t="s">
        <v>9</v>
      </c>
      <c r="BK33" s="220"/>
      <c r="BL33" s="134"/>
      <c r="BM33" s="133" t="s">
        <v>118</v>
      </c>
      <c r="BN33" s="134"/>
      <c r="BO33" s="59">
        <f>SUM(BO31)</f>
        <v>0</v>
      </c>
      <c r="BP33" s="137">
        <f>SUM(BP31)</f>
        <v>0</v>
      </c>
      <c r="BQ33" s="138"/>
      <c r="BR33" s="137" t="s">
        <v>118</v>
      </c>
      <c r="BS33" s="138"/>
      <c r="BT33" s="137" t="s">
        <v>9</v>
      </c>
      <c r="BU33" s="138"/>
      <c r="BV33" s="59" t="s">
        <v>118</v>
      </c>
      <c r="BW33" s="4">
        <f>SUM(BW31)</f>
        <v>0</v>
      </c>
      <c r="BX33" s="4">
        <f>SUM(BX31)</f>
        <v>0</v>
      </c>
      <c r="BY33" s="4" t="s">
        <v>118</v>
      </c>
      <c r="BZ33" s="4" t="s">
        <v>9</v>
      </c>
      <c r="CA33" s="4" t="s">
        <v>118</v>
      </c>
    </row>
    <row r="34" spans="1:118" ht="33.75" customHeight="1">
      <c r="A34" s="194" t="s">
        <v>61</v>
      </c>
      <c r="B34" s="195"/>
      <c r="C34" s="195"/>
      <c r="D34" s="195"/>
      <c r="E34" s="196"/>
      <c r="F34" s="5">
        <f>F13+F22+F29+F33</f>
        <v>789</v>
      </c>
      <c r="G34" s="20">
        <f>G29+G22+G13+G33</f>
        <v>29</v>
      </c>
      <c r="H34" s="141">
        <f>H13+H22+H29+H33</f>
        <v>269</v>
      </c>
      <c r="I34" s="185"/>
      <c r="J34" s="142"/>
      <c r="K34" s="141">
        <f>K13+K22+K29+K33</f>
        <v>12.5</v>
      </c>
      <c r="L34" s="142"/>
      <c r="M34" s="5" t="s">
        <v>118</v>
      </c>
      <c r="N34" s="141" t="s">
        <v>9</v>
      </c>
      <c r="O34" s="185"/>
      <c r="P34" s="142"/>
      <c r="Q34" s="59" t="s">
        <v>118</v>
      </c>
      <c r="R34" s="141">
        <f>R13+R22+R29</f>
        <v>0</v>
      </c>
      <c r="S34" s="142"/>
      <c r="T34" s="141">
        <f>T13+T22+T29</f>
        <v>0</v>
      </c>
      <c r="U34" s="142"/>
      <c r="V34" s="141" t="s">
        <v>118</v>
      </c>
      <c r="W34" s="142"/>
      <c r="X34" s="5" t="s">
        <v>9</v>
      </c>
      <c r="Y34" s="59" t="s">
        <v>118</v>
      </c>
      <c r="Z34" s="141">
        <f>Z13+Z22+Z29+Z33</f>
        <v>170</v>
      </c>
      <c r="AA34" s="142"/>
      <c r="AB34" s="141">
        <f>AB13+AB22+AB29+AB33</f>
        <v>7</v>
      </c>
      <c r="AC34" s="142"/>
      <c r="AD34" s="141" t="s">
        <v>118</v>
      </c>
      <c r="AE34" s="142"/>
      <c r="AF34" s="5" t="s">
        <v>9</v>
      </c>
      <c r="AG34" s="137" t="s">
        <v>118</v>
      </c>
      <c r="AH34" s="138"/>
      <c r="AI34" s="141">
        <f>AI13+AI22+AI29+AI33</f>
        <v>145</v>
      </c>
      <c r="AJ34" s="185"/>
      <c r="AK34" s="142"/>
      <c r="AL34" s="141">
        <f>AL13+AL22+AL29+AL33</f>
        <v>9.5</v>
      </c>
      <c r="AM34" s="142"/>
      <c r="AN34" s="5" t="s">
        <v>118</v>
      </c>
      <c r="AO34" s="141" t="s">
        <v>9</v>
      </c>
      <c r="AP34" s="185"/>
      <c r="AQ34" s="142"/>
      <c r="AR34" s="137" t="s">
        <v>118</v>
      </c>
      <c r="AS34" s="138"/>
      <c r="AT34" s="141">
        <f>AT13+AT22+AT29</f>
        <v>0</v>
      </c>
      <c r="AU34" s="142"/>
      <c r="AV34" s="141">
        <f>AV13+AV22+AV29</f>
        <v>0</v>
      </c>
      <c r="AW34" s="142"/>
      <c r="AX34" s="141" t="s">
        <v>118</v>
      </c>
      <c r="AY34" s="142"/>
      <c r="AZ34" s="141" t="s">
        <v>9</v>
      </c>
      <c r="BA34" s="142"/>
      <c r="BB34" s="155" t="s">
        <v>118</v>
      </c>
      <c r="BC34" s="155"/>
      <c r="BD34" s="141">
        <f>BD13+BD22+BD29+BD33</f>
        <v>205</v>
      </c>
      <c r="BE34" s="142"/>
      <c r="BF34" s="141">
        <f>BF13+BF22+BF29+BF33</f>
        <v>0</v>
      </c>
      <c r="BG34" s="185"/>
      <c r="BH34" s="142"/>
      <c r="BI34" s="5" t="s">
        <v>118</v>
      </c>
      <c r="BJ34" s="141" t="s">
        <v>9</v>
      </c>
      <c r="BK34" s="185"/>
      <c r="BL34" s="142"/>
      <c r="BM34" s="137" t="s">
        <v>118</v>
      </c>
      <c r="BN34" s="138"/>
      <c r="BO34" s="5">
        <f>BO13+BO22+BO29+BO33</f>
        <v>0</v>
      </c>
      <c r="BP34" s="141">
        <f>BP13+BP22+BP29+BP33</f>
        <v>0</v>
      </c>
      <c r="BQ34" s="142"/>
      <c r="BR34" s="141" t="s">
        <v>118</v>
      </c>
      <c r="BS34" s="142"/>
      <c r="BT34" s="141" t="s">
        <v>9</v>
      </c>
      <c r="BU34" s="142"/>
      <c r="BV34" s="59" t="s">
        <v>118</v>
      </c>
      <c r="BW34" s="5">
        <f>+BW33</f>
        <v>0</v>
      </c>
      <c r="BX34" s="5">
        <f>BX13+BX22+BX29+BX33</f>
        <v>0</v>
      </c>
      <c r="BY34" s="5" t="s">
        <v>118</v>
      </c>
      <c r="BZ34" s="5" t="s">
        <v>9</v>
      </c>
      <c r="CA34" s="59" t="s">
        <v>118</v>
      </c>
    </row>
    <row r="35" spans="1:118" ht="14.1" customHeight="1">
      <c r="A35" s="197"/>
      <c r="B35" s="198"/>
      <c r="C35" s="198"/>
      <c r="D35" s="198"/>
      <c r="E35" s="199"/>
      <c r="F35" s="289" t="s">
        <v>53</v>
      </c>
      <c r="G35" s="290"/>
      <c r="H35" s="290"/>
      <c r="I35" s="290"/>
      <c r="J35" s="290"/>
      <c r="K35" s="290"/>
      <c r="L35" s="290"/>
      <c r="M35" s="290"/>
      <c r="N35" s="233">
        <v>1</v>
      </c>
      <c r="O35" s="233"/>
      <c r="P35" s="233"/>
      <c r="Q35" s="234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</row>
    <row r="36" spans="1:118" s="74" customFormat="1" ht="15" customHeight="1">
      <c r="A36" s="71"/>
      <c r="B36" s="71"/>
      <c r="C36" s="71"/>
      <c r="D36" s="71"/>
      <c r="E36" s="71"/>
      <c r="F36" s="72"/>
      <c r="G36" s="73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</row>
    <row r="37" spans="1:118" s="74" customFormat="1" ht="16.5" customHeight="1">
      <c r="A37" s="71"/>
      <c r="B37" s="71"/>
      <c r="C37" s="71"/>
      <c r="D37" s="71"/>
      <c r="E37" s="71"/>
      <c r="F37" s="72"/>
      <c r="G37" s="73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</row>
    <row r="38" spans="1:118" s="74" customFormat="1" ht="15.95" customHeight="1">
      <c r="A38" s="170" t="s">
        <v>115</v>
      </c>
      <c r="B38" s="13"/>
      <c r="C38" s="205" t="s">
        <v>51</v>
      </c>
      <c r="D38" s="206"/>
      <c r="E38" s="170" t="s">
        <v>52</v>
      </c>
      <c r="F38" s="246" t="s">
        <v>27</v>
      </c>
      <c r="G38" s="247"/>
      <c r="H38" s="283" t="s">
        <v>43</v>
      </c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  <c r="BS38" s="284"/>
      <c r="BT38" s="284"/>
      <c r="BU38" s="284"/>
      <c r="BV38" s="284"/>
      <c r="BW38" s="284"/>
      <c r="BX38" s="284"/>
      <c r="BY38" s="284"/>
      <c r="BZ38" s="284"/>
      <c r="CA38" s="285"/>
    </row>
    <row r="39" spans="1:118" ht="18.75" customHeight="1">
      <c r="A39" s="172"/>
      <c r="B39" s="50"/>
      <c r="C39" s="207"/>
      <c r="D39" s="208"/>
      <c r="E39" s="172"/>
      <c r="F39" s="248" t="s">
        <v>28</v>
      </c>
      <c r="G39" s="278" t="s">
        <v>15</v>
      </c>
      <c r="H39" s="235" t="s">
        <v>36</v>
      </c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7"/>
      <c r="BO39" s="301" t="s">
        <v>122</v>
      </c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303"/>
    </row>
    <row r="40" spans="1:118" ht="36" customHeight="1">
      <c r="A40" s="172"/>
      <c r="B40" s="50"/>
      <c r="C40" s="207"/>
      <c r="D40" s="208"/>
      <c r="E40" s="172"/>
      <c r="F40" s="249"/>
      <c r="G40" s="279"/>
      <c r="H40" s="202" t="s">
        <v>29</v>
      </c>
      <c r="I40" s="203"/>
      <c r="J40" s="203"/>
      <c r="K40" s="203"/>
      <c r="L40" s="203"/>
      <c r="M40" s="203"/>
      <c r="N40" s="203"/>
      <c r="O40" s="203"/>
      <c r="P40" s="203"/>
      <c r="Q40" s="204"/>
      <c r="R40" s="202" t="s">
        <v>30</v>
      </c>
      <c r="S40" s="203"/>
      <c r="T40" s="203"/>
      <c r="U40" s="203"/>
      <c r="V40" s="203"/>
      <c r="W40" s="203"/>
      <c r="X40" s="203"/>
      <c r="Y40" s="204"/>
      <c r="Z40" s="235" t="s">
        <v>31</v>
      </c>
      <c r="AA40" s="236"/>
      <c r="AB40" s="236"/>
      <c r="AC40" s="236"/>
      <c r="AD40" s="236"/>
      <c r="AE40" s="236"/>
      <c r="AF40" s="236"/>
      <c r="AG40" s="236"/>
      <c r="AH40" s="237"/>
      <c r="AI40" s="202" t="s">
        <v>32</v>
      </c>
      <c r="AJ40" s="203"/>
      <c r="AK40" s="203"/>
      <c r="AL40" s="203"/>
      <c r="AM40" s="203"/>
      <c r="AN40" s="203"/>
      <c r="AO40" s="203"/>
      <c r="AP40" s="203"/>
      <c r="AQ40" s="203"/>
      <c r="AR40" s="203"/>
      <c r="AS40" s="204"/>
      <c r="AT40" s="202" t="s">
        <v>33</v>
      </c>
      <c r="AU40" s="203"/>
      <c r="AV40" s="203"/>
      <c r="AW40" s="203"/>
      <c r="AX40" s="203"/>
      <c r="AY40" s="203"/>
      <c r="AZ40" s="203"/>
      <c r="BA40" s="203"/>
      <c r="BB40" s="203"/>
      <c r="BC40" s="204"/>
      <c r="BD40" s="286" t="s">
        <v>121</v>
      </c>
      <c r="BE40" s="287"/>
      <c r="BF40" s="287"/>
      <c r="BG40" s="287"/>
      <c r="BH40" s="287"/>
      <c r="BI40" s="287"/>
      <c r="BJ40" s="287"/>
      <c r="BK40" s="287"/>
      <c r="BL40" s="287"/>
      <c r="BM40" s="287"/>
      <c r="BN40" s="288"/>
      <c r="BO40" s="202" t="s">
        <v>35</v>
      </c>
      <c r="BP40" s="203"/>
      <c r="BQ40" s="203"/>
      <c r="BR40" s="203"/>
      <c r="BS40" s="203"/>
      <c r="BT40" s="203"/>
      <c r="BU40" s="203"/>
      <c r="BV40" s="204"/>
      <c r="BW40" s="235" t="s">
        <v>108</v>
      </c>
      <c r="BX40" s="236"/>
      <c r="BY40" s="236"/>
      <c r="BZ40" s="236"/>
      <c r="CA40" s="237"/>
    </row>
    <row r="41" spans="1:118" ht="42.75" customHeight="1">
      <c r="A41" s="171"/>
      <c r="B41" s="51"/>
      <c r="C41" s="209"/>
      <c r="D41" s="210"/>
      <c r="E41" s="171"/>
      <c r="F41" s="250"/>
      <c r="G41" s="280"/>
      <c r="H41" s="177" t="s">
        <v>39</v>
      </c>
      <c r="I41" s="217"/>
      <c r="J41" s="178"/>
      <c r="K41" s="177" t="s">
        <v>15</v>
      </c>
      <c r="L41" s="178"/>
      <c r="M41" s="123" t="s">
        <v>63</v>
      </c>
      <c r="N41" s="177" t="s">
        <v>166</v>
      </c>
      <c r="O41" s="217"/>
      <c r="P41" s="178"/>
      <c r="Q41" s="123" t="s">
        <v>107</v>
      </c>
      <c r="R41" s="177" t="s">
        <v>39</v>
      </c>
      <c r="S41" s="178"/>
      <c r="T41" s="177" t="s">
        <v>15</v>
      </c>
      <c r="U41" s="178"/>
      <c r="V41" s="177" t="s">
        <v>63</v>
      </c>
      <c r="W41" s="178"/>
      <c r="X41" s="123" t="s">
        <v>166</v>
      </c>
      <c r="Y41" s="123" t="s">
        <v>107</v>
      </c>
      <c r="Z41" s="152" t="s">
        <v>39</v>
      </c>
      <c r="AA41" s="153"/>
      <c r="AB41" s="152" t="s">
        <v>15</v>
      </c>
      <c r="AC41" s="153"/>
      <c r="AD41" s="152" t="s">
        <v>63</v>
      </c>
      <c r="AE41" s="153"/>
      <c r="AF41" s="53" t="s">
        <v>166</v>
      </c>
      <c r="AG41" s="152" t="s">
        <v>107</v>
      </c>
      <c r="AH41" s="153"/>
      <c r="AI41" s="177" t="s">
        <v>39</v>
      </c>
      <c r="AJ41" s="217"/>
      <c r="AK41" s="178"/>
      <c r="AL41" s="177" t="s">
        <v>15</v>
      </c>
      <c r="AM41" s="178"/>
      <c r="AN41" s="123" t="s">
        <v>63</v>
      </c>
      <c r="AO41" s="177" t="s">
        <v>166</v>
      </c>
      <c r="AP41" s="217"/>
      <c r="AQ41" s="178"/>
      <c r="AR41" s="177" t="s">
        <v>107</v>
      </c>
      <c r="AS41" s="178"/>
      <c r="AT41" s="177" t="s">
        <v>39</v>
      </c>
      <c r="AU41" s="178"/>
      <c r="AV41" s="177" t="s">
        <v>15</v>
      </c>
      <c r="AW41" s="178"/>
      <c r="AX41" s="177" t="s">
        <v>63</v>
      </c>
      <c r="AY41" s="178"/>
      <c r="AZ41" s="177" t="s">
        <v>166</v>
      </c>
      <c r="BA41" s="178"/>
      <c r="BB41" s="258" t="s">
        <v>107</v>
      </c>
      <c r="BC41" s="258"/>
      <c r="BD41" s="152" t="s">
        <v>39</v>
      </c>
      <c r="BE41" s="153"/>
      <c r="BF41" s="152" t="s">
        <v>15</v>
      </c>
      <c r="BG41" s="293"/>
      <c r="BH41" s="153"/>
      <c r="BI41" s="53" t="s">
        <v>63</v>
      </c>
      <c r="BJ41" s="152" t="s">
        <v>102</v>
      </c>
      <c r="BK41" s="293"/>
      <c r="BL41" s="153"/>
      <c r="BM41" s="152" t="s">
        <v>107</v>
      </c>
      <c r="BN41" s="153"/>
      <c r="BO41" s="123" t="s">
        <v>39</v>
      </c>
      <c r="BP41" s="177" t="s">
        <v>15</v>
      </c>
      <c r="BQ41" s="178"/>
      <c r="BR41" s="177" t="s">
        <v>63</v>
      </c>
      <c r="BS41" s="178"/>
      <c r="BT41" s="177" t="s">
        <v>166</v>
      </c>
      <c r="BU41" s="178"/>
      <c r="BV41" s="123" t="s">
        <v>107</v>
      </c>
      <c r="BW41" s="53" t="s">
        <v>39</v>
      </c>
      <c r="BX41" s="53" t="s">
        <v>15</v>
      </c>
      <c r="BY41" s="53" t="s">
        <v>63</v>
      </c>
      <c r="BZ41" s="53" t="s">
        <v>166</v>
      </c>
      <c r="CA41" s="53" t="s">
        <v>107</v>
      </c>
    </row>
    <row r="42" spans="1:118" ht="17.25" customHeight="1">
      <c r="A42" s="156" t="s">
        <v>110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8"/>
    </row>
    <row r="43" spans="1:118" ht="32.1" customHeight="1">
      <c r="A43" s="2">
        <v>18</v>
      </c>
      <c r="B43" s="12" t="s">
        <v>16</v>
      </c>
      <c r="C43" s="175" t="s">
        <v>25</v>
      </c>
      <c r="D43" s="189"/>
      <c r="E43" s="3" t="s">
        <v>97</v>
      </c>
      <c r="F43" s="1">
        <f t="shared" ref="F43" si="3">H43+R43+Z43+AI43+AT43+BD43+BO43+BW43</f>
        <v>45</v>
      </c>
      <c r="G43" s="29">
        <f t="shared" ref="G43" si="4">K43+T43+AB43+AL43+AV43+BF43+BP43+BX43</f>
        <v>2</v>
      </c>
      <c r="H43" s="139">
        <v>20</v>
      </c>
      <c r="I43" s="147"/>
      <c r="J43" s="140"/>
      <c r="K43" s="139">
        <v>1</v>
      </c>
      <c r="L43" s="140"/>
      <c r="M43" s="40" t="s">
        <v>4</v>
      </c>
      <c r="N43" s="139">
        <v>300</v>
      </c>
      <c r="O43" s="147"/>
      <c r="P43" s="140"/>
      <c r="Q43" s="40" t="s">
        <v>8</v>
      </c>
      <c r="R43" s="139">
        <v>0</v>
      </c>
      <c r="S43" s="140"/>
      <c r="T43" s="139">
        <v>0</v>
      </c>
      <c r="U43" s="140"/>
      <c r="V43" s="139" t="s">
        <v>5</v>
      </c>
      <c r="W43" s="140"/>
      <c r="X43" s="40">
        <v>0</v>
      </c>
      <c r="Y43" s="40" t="s">
        <v>5</v>
      </c>
      <c r="Z43" s="149">
        <v>0</v>
      </c>
      <c r="AA43" s="151"/>
      <c r="AB43" s="149">
        <v>0</v>
      </c>
      <c r="AC43" s="151"/>
      <c r="AD43" s="149">
        <v>0</v>
      </c>
      <c r="AE43" s="151"/>
      <c r="AF43" s="1">
        <v>0</v>
      </c>
      <c r="AG43" s="149">
        <v>0</v>
      </c>
      <c r="AH43" s="151"/>
      <c r="AI43" s="139">
        <v>15</v>
      </c>
      <c r="AJ43" s="147"/>
      <c r="AK43" s="140"/>
      <c r="AL43" s="139">
        <v>1</v>
      </c>
      <c r="AM43" s="140"/>
      <c r="AN43" s="40" t="s">
        <v>1</v>
      </c>
      <c r="AO43" s="139">
        <v>25</v>
      </c>
      <c r="AP43" s="147"/>
      <c r="AQ43" s="140"/>
      <c r="AR43" s="139" t="s">
        <v>8</v>
      </c>
      <c r="AS43" s="140"/>
      <c r="AT43" s="139">
        <v>0</v>
      </c>
      <c r="AU43" s="140"/>
      <c r="AV43" s="139">
        <v>0</v>
      </c>
      <c r="AW43" s="140"/>
      <c r="AX43" s="139" t="s">
        <v>5</v>
      </c>
      <c r="AY43" s="140"/>
      <c r="AZ43" s="139">
        <v>0</v>
      </c>
      <c r="BA43" s="140"/>
      <c r="BB43" s="154" t="s">
        <v>5</v>
      </c>
      <c r="BC43" s="154"/>
      <c r="BD43" s="149">
        <v>10</v>
      </c>
      <c r="BE43" s="151"/>
      <c r="BF43" s="149">
        <v>0</v>
      </c>
      <c r="BG43" s="150"/>
      <c r="BH43" s="151"/>
      <c r="BI43" s="1" t="s">
        <v>4</v>
      </c>
      <c r="BJ43" s="149">
        <v>300</v>
      </c>
      <c r="BK43" s="150"/>
      <c r="BL43" s="151"/>
      <c r="BM43" s="149" t="s">
        <v>8</v>
      </c>
      <c r="BN43" s="151"/>
      <c r="BO43" s="40">
        <v>0</v>
      </c>
      <c r="BP43" s="139">
        <v>0</v>
      </c>
      <c r="BQ43" s="140"/>
      <c r="BR43" s="139" t="s">
        <v>5</v>
      </c>
      <c r="BS43" s="140"/>
      <c r="BT43" s="139">
        <v>0</v>
      </c>
      <c r="BU43" s="140"/>
      <c r="BV43" s="40" t="s">
        <v>5</v>
      </c>
      <c r="BW43" s="1">
        <v>0</v>
      </c>
      <c r="BX43" s="1">
        <v>0</v>
      </c>
      <c r="BY43" s="1" t="s">
        <v>5</v>
      </c>
      <c r="BZ43" s="1">
        <v>0</v>
      </c>
      <c r="CA43" s="1" t="s">
        <v>5</v>
      </c>
    </row>
    <row r="44" spans="1:118" s="58" customFormat="1" ht="20.100000000000001" customHeight="1">
      <c r="A44" s="7">
        <v>19</v>
      </c>
      <c r="B44" s="16" t="s">
        <v>16</v>
      </c>
      <c r="C44" s="385" t="s">
        <v>18</v>
      </c>
      <c r="D44" s="386"/>
      <c r="E44" s="23" t="s">
        <v>89</v>
      </c>
      <c r="F44" s="18">
        <f t="shared" ref="F44:F48" si="5">H44+R44+Z44+AI44+AT44+BD44+BO44+BW44</f>
        <v>10</v>
      </c>
      <c r="G44" s="56">
        <v>0.5</v>
      </c>
      <c r="H44" s="183">
        <v>0</v>
      </c>
      <c r="I44" s="381"/>
      <c r="J44" s="184"/>
      <c r="K44" s="183">
        <v>0</v>
      </c>
      <c r="L44" s="184"/>
      <c r="M44" s="57">
        <v>0</v>
      </c>
      <c r="N44" s="183">
        <v>0</v>
      </c>
      <c r="O44" s="381"/>
      <c r="P44" s="184"/>
      <c r="Q44" s="57">
        <v>0</v>
      </c>
      <c r="R44" s="183">
        <v>0</v>
      </c>
      <c r="S44" s="184"/>
      <c r="T44" s="183"/>
      <c r="U44" s="184"/>
      <c r="V44" s="183" t="s">
        <v>5</v>
      </c>
      <c r="W44" s="184"/>
      <c r="X44" s="57">
        <v>0</v>
      </c>
      <c r="Y44" s="57" t="s">
        <v>5</v>
      </c>
      <c r="Z44" s="382">
        <v>0</v>
      </c>
      <c r="AA44" s="384"/>
      <c r="AB44" s="382">
        <v>0</v>
      </c>
      <c r="AC44" s="384"/>
      <c r="AD44" s="382">
        <v>0</v>
      </c>
      <c r="AE44" s="384"/>
      <c r="AF44" s="18">
        <v>0</v>
      </c>
      <c r="AG44" s="382">
        <v>0</v>
      </c>
      <c r="AH44" s="384"/>
      <c r="AI44" s="183">
        <v>10</v>
      </c>
      <c r="AJ44" s="381"/>
      <c r="AK44" s="184"/>
      <c r="AL44" s="183">
        <v>0.5</v>
      </c>
      <c r="AM44" s="184"/>
      <c r="AN44" s="57" t="s">
        <v>1</v>
      </c>
      <c r="AO44" s="183">
        <v>25</v>
      </c>
      <c r="AP44" s="381"/>
      <c r="AQ44" s="184"/>
      <c r="AR44" s="183" t="s">
        <v>8</v>
      </c>
      <c r="AS44" s="184"/>
      <c r="AT44" s="183">
        <v>0</v>
      </c>
      <c r="AU44" s="184"/>
      <c r="AV44" s="183">
        <v>0</v>
      </c>
      <c r="AW44" s="184"/>
      <c r="AX44" s="183" t="s">
        <v>5</v>
      </c>
      <c r="AY44" s="184"/>
      <c r="AZ44" s="183">
        <v>0</v>
      </c>
      <c r="BA44" s="184"/>
      <c r="BB44" s="387" t="s">
        <v>5</v>
      </c>
      <c r="BC44" s="387"/>
      <c r="BD44" s="382">
        <v>0</v>
      </c>
      <c r="BE44" s="384"/>
      <c r="BF44" s="382">
        <v>0</v>
      </c>
      <c r="BG44" s="383"/>
      <c r="BH44" s="384"/>
      <c r="BI44" s="18">
        <v>0</v>
      </c>
      <c r="BJ44" s="382">
        <v>0</v>
      </c>
      <c r="BK44" s="383"/>
      <c r="BL44" s="384"/>
      <c r="BM44" s="382">
        <v>0</v>
      </c>
      <c r="BN44" s="384"/>
      <c r="BO44" s="57">
        <v>0</v>
      </c>
      <c r="BP44" s="183">
        <v>0</v>
      </c>
      <c r="BQ44" s="184"/>
      <c r="BR44" s="183" t="s">
        <v>5</v>
      </c>
      <c r="BS44" s="184"/>
      <c r="BT44" s="183">
        <v>0</v>
      </c>
      <c r="BU44" s="184"/>
      <c r="BV44" s="57" t="s">
        <v>5</v>
      </c>
      <c r="BW44" s="57">
        <v>0</v>
      </c>
      <c r="BX44" s="57">
        <v>0</v>
      </c>
      <c r="BY44" s="57" t="s">
        <v>5</v>
      </c>
      <c r="BZ44" s="57">
        <v>0</v>
      </c>
      <c r="CA44" s="57" t="s">
        <v>5</v>
      </c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</row>
    <row r="45" spans="1:118" ht="19.350000000000001" customHeight="1">
      <c r="A45" s="2">
        <v>20</v>
      </c>
      <c r="B45" s="200" t="s">
        <v>16</v>
      </c>
      <c r="C45" s="179" t="s">
        <v>136</v>
      </c>
      <c r="D45" s="180"/>
      <c r="E45" s="3" t="s">
        <v>80</v>
      </c>
      <c r="F45" s="1">
        <f t="shared" si="5"/>
        <v>25</v>
      </c>
      <c r="G45" s="29">
        <f t="shared" ref="G45:G48" si="6">K45+T45+AB45+AL45+AV45+BF45+BP45+BX45</f>
        <v>1</v>
      </c>
      <c r="H45" s="139">
        <v>10</v>
      </c>
      <c r="I45" s="147"/>
      <c r="J45" s="140"/>
      <c r="K45" s="139">
        <v>0.5</v>
      </c>
      <c r="L45" s="140"/>
      <c r="M45" s="40" t="s">
        <v>4</v>
      </c>
      <c r="N45" s="139">
        <v>300</v>
      </c>
      <c r="O45" s="147"/>
      <c r="P45" s="140"/>
      <c r="Q45" s="40" t="s">
        <v>8</v>
      </c>
      <c r="R45" s="139">
        <v>0</v>
      </c>
      <c r="S45" s="140"/>
      <c r="T45" s="139">
        <v>0</v>
      </c>
      <c r="U45" s="140"/>
      <c r="V45" s="139" t="s">
        <v>5</v>
      </c>
      <c r="W45" s="140"/>
      <c r="X45" s="40">
        <v>0</v>
      </c>
      <c r="Y45" s="40" t="s">
        <v>5</v>
      </c>
      <c r="Z45" s="149">
        <v>5</v>
      </c>
      <c r="AA45" s="151"/>
      <c r="AB45" s="149">
        <v>0.5</v>
      </c>
      <c r="AC45" s="151"/>
      <c r="AD45" s="149" t="s">
        <v>1</v>
      </c>
      <c r="AE45" s="151"/>
      <c r="AF45" s="1">
        <v>12</v>
      </c>
      <c r="AG45" s="148" t="s">
        <v>8</v>
      </c>
      <c r="AH45" s="132"/>
      <c r="AI45" s="139">
        <v>0</v>
      </c>
      <c r="AJ45" s="147"/>
      <c r="AK45" s="140"/>
      <c r="AL45" s="139">
        <v>0</v>
      </c>
      <c r="AM45" s="140"/>
      <c r="AN45" s="40">
        <v>0</v>
      </c>
      <c r="AO45" s="139">
        <v>0</v>
      </c>
      <c r="AP45" s="147"/>
      <c r="AQ45" s="140"/>
      <c r="AR45" s="139">
        <v>0</v>
      </c>
      <c r="AS45" s="140"/>
      <c r="AT45" s="139">
        <v>0</v>
      </c>
      <c r="AU45" s="140"/>
      <c r="AV45" s="139">
        <v>0</v>
      </c>
      <c r="AW45" s="140"/>
      <c r="AX45" s="139" t="s">
        <v>5</v>
      </c>
      <c r="AY45" s="140"/>
      <c r="AZ45" s="139">
        <v>0</v>
      </c>
      <c r="BA45" s="140"/>
      <c r="BB45" s="154" t="s">
        <v>5</v>
      </c>
      <c r="BC45" s="154"/>
      <c r="BD45" s="149">
        <v>10</v>
      </c>
      <c r="BE45" s="151"/>
      <c r="BF45" s="149">
        <v>0</v>
      </c>
      <c r="BG45" s="150"/>
      <c r="BH45" s="151"/>
      <c r="BI45" s="1" t="s">
        <v>4</v>
      </c>
      <c r="BJ45" s="149">
        <v>300</v>
      </c>
      <c r="BK45" s="150"/>
      <c r="BL45" s="151"/>
      <c r="BM45" s="149" t="s">
        <v>8</v>
      </c>
      <c r="BN45" s="151"/>
      <c r="BO45" s="40">
        <v>0</v>
      </c>
      <c r="BP45" s="139">
        <v>0</v>
      </c>
      <c r="BQ45" s="140"/>
      <c r="BR45" s="139" t="s">
        <v>5</v>
      </c>
      <c r="BS45" s="140"/>
      <c r="BT45" s="139">
        <v>0</v>
      </c>
      <c r="BU45" s="140"/>
      <c r="BV45" s="40" t="s">
        <v>5</v>
      </c>
      <c r="BW45" s="1">
        <v>0</v>
      </c>
      <c r="BX45" s="1">
        <v>0</v>
      </c>
      <c r="BY45" s="1" t="s">
        <v>5</v>
      </c>
      <c r="BZ45" s="1">
        <v>0</v>
      </c>
      <c r="CA45" s="1" t="s">
        <v>5</v>
      </c>
    </row>
    <row r="46" spans="1:118" ht="18" customHeight="1">
      <c r="A46" s="2">
        <v>21</v>
      </c>
      <c r="B46" s="201"/>
      <c r="C46" s="181"/>
      <c r="D46" s="182"/>
      <c r="E46" s="3" t="s">
        <v>81</v>
      </c>
      <c r="F46" s="1">
        <f t="shared" si="5"/>
        <v>25</v>
      </c>
      <c r="G46" s="29">
        <f t="shared" si="6"/>
        <v>1</v>
      </c>
      <c r="H46" s="139">
        <v>10</v>
      </c>
      <c r="I46" s="147"/>
      <c r="J46" s="140"/>
      <c r="K46" s="139">
        <v>0.5</v>
      </c>
      <c r="L46" s="140"/>
      <c r="M46" s="40" t="s">
        <v>4</v>
      </c>
      <c r="N46" s="139">
        <v>300</v>
      </c>
      <c r="O46" s="147"/>
      <c r="P46" s="140"/>
      <c r="Q46" s="40" t="s">
        <v>8</v>
      </c>
      <c r="R46" s="139">
        <v>0</v>
      </c>
      <c r="S46" s="140"/>
      <c r="T46" s="139">
        <v>0</v>
      </c>
      <c r="U46" s="140"/>
      <c r="V46" s="139" t="s">
        <v>5</v>
      </c>
      <c r="W46" s="140"/>
      <c r="X46" s="40">
        <v>0</v>
      </c>
      <c r="Y46" s="40" t="s">
        <v>5</v>
      </c>
      <c r="Z46" s="149">
        <v>0</v>
      </c>
      <c r="AA46" s="151"/>
      <c r="AB46" s="149">
        <v>0</v>
      </c>
      <c r="AC46" s="151"/>
      <c r="AD46" s="149">
        <v>0</v>
      </c>
      <c r="AE46" s="151"/>
      <c r="AF46" s="1">
        <v>0</v>
      </c>
      <c r="AG46" s="149">
        <v>0</v>
      </c>
      <c r="AH46" s="151"/>
      <c r="AI46" s="139">
        <v>5</v>
      </c>
      <c r="AJ46" s="147"/>
      <c r="AK46" s="140"/>
      <c r="AL46" s="139">
        <v>0.5</v>
      </c>
      <c r="AM46" s="140"/>
      <c r="AN46" s="40" t="s">
        <v>1</v>
      </c>
      <c r="AO46" s="139">
        <v>25</v>
      </c>
      <c r="AP46" s="147"/>
      <c r="AQ46" s="140"/>
      <c r="AR46" s="139" t="s">
        <v>8</v>
      </c>
      <c r="AS46" s="140"/>
      <c r="AT46" s="139">
        <v>0</v>
      </c>
      <c r="AU46" s="140"/>
      <c r="AV46" s="139">
        <v>0</v>
      </c>
      <c r="AW46" s="140"/>
      <c r="AX46" s="139" t="s">
        <v>5</v>
      </c>
      <c r="AY46" s="140"/>
      <c r="AZ46" s="139">
        <v>0</v>
      </c>
      <c r="BA46" s="140"/>
      <c r="BB46" s="154" t="s">
        <v>5</v>
      </c>
      <c r="BC46" s="154"/>
      <c r="BD46" s="149">
        <v>10</v>
      </c>
      <c r="BE46" s="151"/>
      <c r="BF46" s="149">
        <v>0</v>
      </c>
      <c r="BG46" s="150"/>
      <c r="BH46" s="151"/>
      <c r="BI46" s="1" t="s">
        <v>4</v>
      </c>
      <c r="BJ46" s="149">
        <v>300</v>
      </c>
      <c r="BK46" s="150"/>
      <c r="BL46" s="151"/>
      <c r="BM46" s="149" t="s">
        <v>8</v>
      </c>
      <c r="BN46" s="151"/>
      <c r="BO46" s="40">
        <v>0</v>
      </c>
      <c r="BP46" s="139">
        <v>0</v>
      </c>
      <c r="BQ46" s="140"/>
      <c r="BR46" s="139" t="s">
        <v>5</v>
      </c>
      <c r="BS46" s="140"/>
      <c r="BT46" s="139">
        <v>0</v>
      </c>
      <c r="BU46" s="140"/>
      <c r="BV46" s="40" t="s">
        <v>5</v>
      </c>
      <c r="BW46" s="1">
        <v>0</v>
      </c>
      <c r="BX46" s="1">
        <v>0</v>
      </c>
      <c r="BY46" s="1" t="s">
        <v>5</v>
      </c>
      <c r="BZ46" s="1">
        <v>0</v>
      </c>
      <c r="CA46" s="1" t="s">
        <v>5</v>
      </c>
    </row>
    <row r="47" spans="1:118" ht="23.25" customHeight="1">
      <c r="A47" s="2">
        <v>22</v>
      </c>
      <c r="B47" s="414" t="s">
        <v>16</v>
      </c>
      <c r="C47" s="408" t="s">
        <v>125</v>
      </c>
      <c r="D47" s="409"/>
      <c r="E47" s="11" t="s">
        <v>98</v>
      </c>
      <c r="F47" s="1">
        <f t="shared" si="5"/>
        <v>45</v>
      </c>
      <c r="G47" s="29">
        <f t="shared" si="6"/>
        <v>1.5</v>
      </c>
      <c r="H47" s="139">
        <v>20</v>
      </c>
      <c r="I47" s="147"/>
      <c r="J47" s="140"/>
      <c r="K47" s="139">
        <v>1</v>
      </c>
      <c r="L47" s="140"/>
      <c r="M47" s="40" t="s">
        <v>4</v>
      </c>
      <c r="N47" s="139">
        <v>300</v>
      </c>
      <c r="O47" s="147"/>
      <c r="P47" s="140"/>
      <c r="Q47" s="40" t="s">
        <v>8</v>
      </c>
      <c r="R47" s="139">
        <v>0</v>
      </c>
      <c r="S47" s="140"/>
      <c r="T47" s="139">
        <v>0</v>
      </c>
      <c r="U47" s="140"/>
      <c r="V47" s="139" t="s">
        <v>5</v>
      </c>
      <c r="W47" s="140"/>
      <c r="X47" s="40">
        <v>0</v>
      </c>
      <c r="Y47" s="40" t="s">
        <v>5</v>
      </c>
      <c r="Z47" s="149">
        <v>0</v>
      </c>
      <c r="AA47" s="151"/>
      <c r="AB47" s="149">
        <v>0</v>
      </c>
      <c r="AC47" s="151"/>
      <c r="AD47" s="149">
        <v>0</v>
      </c>
      <c r="AE47" s="151"/>
      <c r="AF47" s="1">
        <v>0</v>
      </c>
      <c r="AG47" s="149">
        <v>0</v>
      </c>
      <c r="AH47" s="151"/>
      <c r="AI47" s="139">
        <v>15</v>
      </c>
      <c r="AJ47" s="147"/>
      <c r="AK47" s="140"/>
      <c r="AL47" s="139">
        <v>0.5</v>
      </c>
      <c r="AM47" s="140"/>
      <c r="AN47" s="40" t="s">
        <v>1</v>
      </c>
      <c r="AO47" s="139">
        <v>25</v>
      </c>
      <c r="AP47" s="147"/>
      <c r="AQ47" s="140"/>
      <c r="AR47" s="139" t="s">
        <v>8</v>
      </c>
      <c r="AS47" s="140"/>
      <c r="AT47" s="139">
        <v>0</v>
      </c>
      <c r="AU47" s="140"/>
      <c r="AV47" s="139">
        <v>0</v>
      </c>
      <c r="AW47" s="140"/>
      <c r="AX47" s="139" t="s">
        <v>5</v>
      </c>
      <c r="AY47" s="140"/>
      <c r="AZ47" s="139">
        <v>0</v>
      </c>
      <c r="BA47" s="140"/>
      <c r="BB47" s="154" t="s">
        <v>5</v>
      </c>
      <c r="BC47" s="154"/>
      <c r="BD47" s="149">
        <v>10</v>
      </c>
      <c r="BE47" s="151"/>
      <c r="BF47" s="149">
        <v>0</v>
      </c>
      <c r="BG47" s="150"/>
      <c r="BH47" s="151"/>
      <c r="BI47" s="1" t="s">
        <v>4</v>
      </c>
      <c r="BJ47" s="149">
        <v>300</v>
      </c>
      <c r="BK47" s="150"/>
      <c r="BL47" s="151"/>
      <c r="BM47" s="149" t="s">
        <v>8</v>
      </c>
      <c r="BN47" s="151"/>
      <c r="BO47" s="40">
        <v>0</v>
      </c>
      <c r="BP47" s="139">
        <v>0</v>
      </c>
      <c r="BQ47" s="140"/>
      <c r="BR47" s="139" t="s">
        <v>5</v>
      </c>
      <c r="BS47" s="140"/>
      <c r="BT47" s="139">
        <v>0</v>
      </c>
      <c r="BU47" s="140"/>
      <c r="BV47" s="40" t="s">
        <v>5</v>
      </c>
      <c r="BW47" s="1">
        <v>0</v>
      </c>
      <c r="BX47" s="1">
        <v>0</v>
      </c>
      <c r="BY47" s="1" t="s">
        <v>5</v>
      </c>
      <c r="BZ47" s="1">
        <v>0</v>
      </c>
      <c r="CA47" s="1" t="s">
        <v>5</v>
      </c>
    </row>
    <row r="48" spans="1:118" ht="21.75" customHeight="1">
      <c r="A48" s="2">
        <v>23</v>
      </c>
      <c r="B48" s="415"/>
      <c r="C48" s="410"/>
      <c r="D48" s="411"/>
      <c r="E48" s="8" t="s">
        <v>99</v>
      </c>
      <c r="F48" s="1">
        <f t="shared" si="5"/>
        <v>35</v>
      </c>
      <c r="G48" s="29">
        <f t="shared" si="6"/>
        <v>1.5</v>
      </c>
      <c r="H48" s="139">
        <v>15</v>
      </c>
      <c r="I48" s="147"/>
      <c r="J48" s="140"/>
      <c r="K48" s="139">
        <v>1</v>
      </c>
      <c r="L48" s="140"/>
      <c r="M48" s="40" t="s">
        <v>4</v>
      </c>
      <c r="N48" s="139">
        <v>300</v>
      </c>
      <c r="O48" s="147"/>
      <c r="P48" s="140"/>
      <c r="Q48" s="40" t="s">
        <v>8</v>
      </c>
      <c r="R48" s="139">
        <v>0</v>
      </c>
      <c r="S48" s="140"/>
      <c r="T48" s="139">
        <v>0</v>
      </c>
      <c r="U48" s="140"/>
      <c r="V48" s="139" t="s">
        <v>5</v>
      </c>
      <c r="W48" s="140"/>
      <c r="X48" s="40">
        <v>0</v>
      </c>
      <c r="Y48" s="40" t="s">
        <v>5</v>
      </c>
      <c r="Z48" s="149">
        <v>0</v>
      </c>
      <c r="AA48" s="151"/>
      <c r="AB48" s="149">
        <v>0</v>
      </c>
      <c r="AC48" s="151"/>
      <c r="AD48" s="149">
        <v>0</v>
      </c>
      <c r="AE48" s="151"/>
      <c r="AF48" s="1">
        <v>0</v>
      </c>
      <c r="AG48" s="149">
        <v>0</v>
      </c>
      <c r="AH48" s="151"/>
      <c r="AI48" s="139">
        <v>10</v>
      </c>
      <c r="AJ48" s="147"/>
      <c r="AK48" s="140"/>
      <c r="AL48" s="139">
        <v>0.5</v>
      </c>
      <c r="AM48" s="140"/>
      <c r="AN48" s="40" t="s">
        <v>1</v>
      </c>
      <c r="AO48" s="139">
        <v>25</v>
      </c>
      <c r="AP48" s="147"/>
      <c r="AQ48" s="140"/>
      <c r="AR48" s="139" t="s">
        <v>8</v>
      </c>
      <c r="AS48" s="140"/>
      <c r="AT48" s="139">
        <v>0</v>
      </c>
      <c r="AU48" s="140"/>
      <c r="AV48" s="139">
        <v>0</v>
      </c>
      <c r="AW48" s="140"/>
      <c r="AX48" s="139" t="s">
        <v>5</v>
      </c>
      <c r="AY48" s="140"/>
      <c r="AZ48" s="139">
        <v>0</v>
      </c>
      <c r="BA48" s="140"/>
      <c r="BB48" s="154" t="s">
        <v>5</v>
      </c>
      <c r="BC48" s="154"/>
      <c r="BD48" s="149">
        <v>10</v>
      </c>
      <c r="BE48" s="151"/>
      <c r="BF48" s="149">
        <v>0</v>
      </c>
      <c r="BG48" s="150"/>
      <c r="BH48" s="151"/>
      <c r="BI48" s="1" t="s">
        <v>4</v>
      </c>
      <c r="BJ48" s="149">
        <v>300</v>
      </c>
      <c r="BK48" s="150"/>
      <c r="BL48" s="151"/>
      <c r="BM48" s="149" t="s">
        <v>8</v>
      </c>
      <c r="BN48" s="151"/>
      <c r="BO48" s="40">
        <v>0</v>
      </c>
      <c r="BP48" s="139">
        <v>0</v>
      </c>
      <c r="BQ48" s="140"/>
      <c r="BR48" s="139" t="s">
        <v>5</v>
      </c>
      <c r="BS48" s="140"/>
      <c r="BT48" s="139">
        <v>0</v>
      </c>
      <c r="BU48" s="140"/>
      <c r="BV48" s="40" t="s">
        <v>5</v>
      </c>
      <c r="BW48" s="1">
        <v>0</v>
      </c>
      <c r="BX48" s="1">
        <v>0</v>
      </c>
      <c r="BY48" s="1" t="s">
        <v>5</v>
      </c>
      <c r="BZ48" s="1">
        <v>0</v>
      </c>
      <c r="CA48" s="1" t="s">
        <v>5</v>
      </c>
    </row>
    <row r="49" spans="1:79" ht="21.75" customHeight="1">
      <c r="A49" s="2">
        <v>24</v>
      </c>
      <c r="B49" s="16" t="s">
        <v>16</v>
      </c>
      <c r="C49" s="175" t="s">
        <v>26</v>
      </c>
      <c r="D49" s="189"/>
      <c r="E49" s="3" t="s">
        <v>75</v>
      </c>
      <c r="F49" s="1">
        <f>H49+R49+Z49+AI49+AT49+BD49+BO49+BW49</f>
        <v>65</v>
      </c>
      <c r="G49" s="29">
        <f>K49+T49+AB49+AL49+AV49+BF49+BP49+BX49</f>
        <v>2.5</v>
      </c>
      <c r="H49" s="139">
        <v>30</v>
      </c>
      <c r="I49" s="147"/>
      <c r="J49" s="140"/>
      <c r="K49" s="139">
        <v>1.5</v>
      </c>
      <c r="L49" s="140"/>
      <c r="M49" s="40" t="s">
        <v>4</v>
      </c>
      <c r="N49" s="139">
        <v>300</v>
      </c>
      <c r="O49" s="147"/>
      <c r="P49" s="140"/>
      <c r="Q49" s="40" t="s">
        <v>8</v>
      </c>
      <c r="R49" s="139">
        <v>0</v>
      </c>
      <c r="S49" s="140"/>
      <c r="T49" s="139">
        <v>0</v>
      </c>
      <c r="U49" s="140"/>
      <c r="V49" s="139" t="s">
        <v>5</v>
      </c>
      <c r="W49" s="140"/>
      <c r="X49" s="40">
        <v>0</v>
      </c>
      <c r="Y49" s="40" t="s">
        <v>5</v>
      </c>
      <c r="Z49" s="149">
        <v>0</v>
      </c>
      <c r="AA49" s="151"/>
      <c r="AB49" s="149">
        <v>0</v>
      </c>
      <c r="AC49" s="151"/>
      <c r="AD49" s="149">
        <v>0</v>
      </c>
      <c r="AE49" s="151"/>
      <c r="AF49" s="1">
        <v>0</v>
      </c>
      <c r="AG49" s="149">
        <v>0</v>
      </c>
      <c r="AH49" s="151"/>
      <c r="AI49" s="139">
        <v>20</v>
      </c>
      <c r="AJ49" s="147"/>
      <c r="AK49" s="140"/>
      <c r="AL49" s="139">
        <v>1</v>
      </c>
      <c r="AM49" s="140"/>
      <c r="AN49" s="40" t="s">
        <v>4</v>
      </c>
      <c r="AO49" s="139">
        <v>25</v>
      </c>
      <c r="AP49" s="147"/>
      <c r="AQ49" s="140"/>
      <c r="AR49" s="139" t="s">
        <v>8</v>
      </c>
      <c r="AS49" s="140"/>
      <c r="AT49" s="139">
        <v>0</v>
      </c>
      <c r="AU49" s="140"/>
      <c r="AV49" s="139">
        <v>0</v>
      </c>
      <c r="AW49" s="140"/>
      <c r="AX49" s="139" t="s">
        <v>5</v>
      </c>
      <c r="AY49" s="140"/>
      <c r="AZ49" s="139">
        <v>0</v>
      </c>
      <c r="BA49" s="140"/>
      <c r="BB49" s="154" t="s">
        <v>5</v>
      </c>
      <c r="BC49" s="154"/>
      <c r="BD49" s="149">
        <v>15</v>
      </c>
      <c r="BE49" s="151"/>
      <c r="BF49" s="149">
        <v>0</v>
      </c>
      <c r="BG49" s="150"/>
      <c r="BH49" s="151"/>
      <c r="BI49" s="1" t="s">
        <v>4</v>
      </c>
      <c r="BJ49" s="149">
        <v>300</v>
      </c>
      <c r="BK49" s="150"/>
      <c r="BL49" s="151"/>
      <c r="BM49" s="149" t="s">
        <v>8</v>
      </c>
      <c r="BN49" s="151"/>
      <c r="BO49" s="40">
        <v>0</v>
      </c>
      <c r="BP49" s="139">
        <v>0</v>
      </c>
      <c r="BQ49" s="140"/>
      <c r="BR49" s="139" t="s">
        <v>5</v>
      </c>
      <c r="BS49" s="140"/>
      <c r="BT49" s="139">
        <v>0</v>
      </c>
      <c r="BU49" s="140"/>
      <c r="BV49" s="40" t="s">
        <v>5</v>
      </c>
      <c r="BW49" s="1">
        <v>0</v>
      </c>
      <c r="BX49" s="1">
        <v>0</v>
      </c>
      <c r="BY49" s="1" t="s">
        <v>5</v>
      </c>
      <c r="BZ49" s="1">
        <v>0</v>
      </c>
      <c r="CA49" s="1" t="s">
        <v>5</v>
      </c>
    </row>
    <row r="50" spans="1:79" ht="20.100000000000001" customHeight="1">
      <c r="A50" s="251" t="s">
        <v>109</v>
      </c>
      <c r="B50" s="252"/>
      <c r="C50" s="252"/>
      <c r="D50" s="252"/>
      <c r="E50" s="253"/>
      <c r="F50" s="4">
        <f>SUM(F43:F49)</f>
        <v>250</v>
      </c>
      <c r="G50" s="19">
        <f>SUM(G43:G49)</f>
        <v>10</v>
      </c>
      <c r="H50" s="137">
        <f>SUM(H43:H49)</f>
        <v>105</v>
      </c>
      <c r="I50" s="219"/>
      <c r="J50" s="138"/>
      <c r="K50" s="137">
        <f>SUM(K43:K49)</f>
        <v>5.5</v>
      </c>
      <c r="L50" s="138"/>
      <c r="M50" s="59" t="s">
        <v>118</v>
      </c>
      <c r="N50" s="137" t="s">
        <v>9</v>
      </c>
      <c r="O50" s="219"/>
      <c r="P50" s="138"/>
      <c r="Q50" s="59" t="s">
        <v>118</v>
      </c>
      <c r="R50" s="137">
        <f>SUM(R43:R49)</f>
        <v>0</v>
      </c>
      <c r="S50" s="138"/>
      <c r="T50" s="137">
        <f>SUM(T43:T49)</f>
        <v>0</v>
      </c>
      <c r="U50" s="138"/>
      <c r="V50" s="137" t="s">
        <v>118</v>
      </c>
      <c r="W50" s="138"/>
      <c r="X50" s="59" t="s">
        <v>9</v>
      </c>
      <c r="Y50" s="59" t="s">
        <v>118</v>
      </c>
      <c r="Z50" s="133">
        <f>SUM(Z43:Z49)</f>
        <v>5</v>
      </c>
      <c r="AA50" s="134"/>
      <c r="AB50" s="133">
        <f>SUM(AB43:AB49)</f>
        <v>0.5</v>
      </c>
      <c r="AC50" s="134"/>
      <c r="AD50" s="133" t="s">
        <v>118</v>
      </c>
      <c r="AE50" s="134"/>
      <c r="AF50" s="4" t="s">
        <v>9</v>
      </c>
      <c r="AG50" s="133" t="s">
        <v>118</v>
      </c>
      <c r="AH50" s="134"/>
      <c r="AI50" s="137">
        <f>SUM(AI43:AI49)</f>
        <v>75</v>
      </c>
      <c r="AJ50" s="219"/>
      <c r="AK50" s="138"/>
      <c r="AL50" s="137">
        <f>SUM(AL43:AL49)</f>
        <v>4</v>
      </c>
      <c r="AM50" s="138"/>
      <c r="AN50" s="59" t="s">
        <v>118</v>
      </c>
      <c r="AO50" s="137" t="s">
        <v>9</v>
      </c>
      <c r="AP50" s="219"/>
      <c r="AQ50" s="138"/>
      <c r="AR50" s="137" t="s">
        <v>118</v>
      </c>
      <c r="AS50" s="138"/>
      <c r="AT50" s="137">
        <f>SUM(AT43:AT49)</f>
        <v>0</v>
      </c>
      <c r="AU50" s="138"/>
      <c r="AV50" s="137">
        <f>SUM(AV43:AV49)</f>
        <v>0</v>
      </c>
      <c r="AW50" s="138"/>
      <c r="AX50" s="137" t="s">
        <v>118</v>
      </c>
      <c r="AY50" s="138"/>
      <c r="AZ50" s="137" t="s">
        <v>9</v>
      </c>
      <c r="BA50" s="138"/>
      <c r="BB50" s="137" t="s">
        <v>118</v>
      </c>
      <c r="BC50" s="138"/>
      <c r="BD50" s="133">
        <f>SUM(BD43:BD49)</f>
        <v>65</v>
      </c>
      <c r="BE50" s="134"/>
      <c r="BF50" s="133">
        <f>SUM(BF43:BF49)</f>
        <v>0</v>
      </c>
      <c r="BG50" s="220"/>
      <c r="BH50" s="134"/>
      <c r="BI50" s="4" t="s">
        <v>118</v>
      </c>
      <c r="BJ50" s="133" t="s">
        <v>9</v>
      </c>
      <c r="BK50" s="220"/>
      <c r="BL50" s="134"/>
      <c r="BM50" s="133" t="s">
        <v>118</v>
      </c>
      <c r="BN50" s="134"/>
      <c r="BO50" s="59">
        <f>SUM(BO43:BO49)</f>
        <v>0</v>
      </c>
      <c r="BP50" s="137">
        <f>SUM(BP43:BP49)</f>
        <v>0</v>
      </c>
      <c r="BQ50" s="138"/>
      <c r="BR50" s="137" t="s">
        <v>118</v>
      </c>
      <c r="BS50" s="138"/>
      <c r="BT50" s="137" t="s">
        <v>9</v>
      </c>
      <c r="BU50" s="138"/>
      <c r="BV50" s="59" t="s">
        <v>118</v>
      </c>
      <c r="BW50" s="4">
        <f>SUM(BW43:BW49)</f>
        <v>0</v>
      </c>
      <c r="BX50" s="4">
        <f>SUM(BX43:BX49)</f>
        <v>0</v>
      </c>
      <c r="BY50" s="4" t="s">
        <v>118</v>
      </c>
      <c r="BZ50" s="4" t="s">
        <v>9</v>
      </c>
      <c r="CA50" s="4" t="s">
        <v>118</v>
      </c>
    </row>
    <row r="51" spans="1:79" ht="18" customHeight="1">
      <c r="A51" s="156" t="s">
        <v>113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8"/>
    </row>
    <row r="52" spans="1:79" ht="20.45" customHeight="1">
      <c r="A52" s="2">
        <v>25</v>
      </c>
      <c r="B52" s="16" t="s">
        <v>16</v>
      </c>
      <c r="C52" s="175" t="s">
        <v>137</v>
      </c>
      <c r="D52" s="189"/>
      <c r="E52" s="11" t="s">
        <v>86</v>
      </c>
      <c r="F52" s="1">
        <f>H52+R52+Z52+AI52+AT52+BD52+BO52+BW52</f>
        <v>30</v>
      </c>
      <c r="G52" s="29">
        <f>K52+T52+AB52+AL52+AV52+BF52+BP52+BX52</f>
        <v>1</v>
      </c>
      <c r="H52" s="139">
        <v>0</v>
      </c>
      <c r="I52" s="147"/>
      <c r="J52" s="140"/>
      <c r="K52" s="139">
        <v>0</v>
      </c>
      <c r="L52" s="140"/>
      <c r="M52" s="40" t="s">
        <v>5</v>
      </c>
      <c r="N52" s="139">
        <v>0</v>
      </c>
      <c r="O52" s="147"/>
      <c r="P52" s="140"/>
      <c r="Q52" s="40" t="s">
        <v>5</v>
      </c>
      <c r="R52" s="139">
        <v>0</v>
      </c>
      <c r="S52" s="140"/>
      <c r="T52" s="139">
        <v>0</v>
      </c>
      <c r="U52" s="140"/>
      <c r="V52" s="139" t="s">
        <v>5</v>
      </c>
      <c r="W52" s="140"/>
      <c r="X52" s="40">
        <v>0</v>
      </c>
      <c r="Y52" s="40" t="s">
        <v>5</v>
      </c>
      <c r="Z52" s="149">
        <v>30</v>
      </c>
      <c r="AA52" s="151"/>
      <c r="AB52" s="149">
        <v>1</v>
      </c>
      <c r="AC52" s="151"/>
      <c r="AD52" s="149" t="s">
        <v>4</v>
      </c>
      <c r="AE52" s="151"/>
      <c r="AF52" s="1">
        <v>20</v>
      </c>
      <c r="AG52" s="149" t="s">
        <v>3</v>
      </c>
      <c r="AH52" s="151"/>
      <c r="AI52" s="139">
        <v>0</v>
      </c>
      <c r="AJ52" s="147"/>
      <c r="AK52" s="140"/>
      <c r="AL52" s="139">
        <v>0</v>
      </c>
      <c r="AM52" s="140"/>
      <c r="AN52" s="40" t="s">
        <v>5</v>
      </c>
      <c r="AO52" s="139">
        <v>0</v>
      </c>
      <c r="AP52" s="147"/>
      <c r="AQ52" s="140"/>
      <c r="AR52" s="139" t="s">
        <v>5</v>
      </c>
      <c r="AS52" s="140"/>
      <c r="AT52" s="139">
        <v>0</v>
      </c>
      <c r="AU52" s="140"/>
      <c r="AV52" s="139">
        <v>0</v>
      </c>
      <c r="AW52" s="140"/>
      <c r="AX52" s="139" t="s">
        <v>5</v>
      </c>
      <c r="AY52" s="140"/>
      <c r="AZ52" s="139">
        <v>0</v>
      </c>
      <c r="BA52" s="140"/>
      <c r="BB52" s="154" t="s">
        <v>5</v>
      </c>
      <c r="BC52" s="154"/>
      <c r="BD52" s="149">
        <v>0</v>
      </c>
      <c r="BE52" s="151"/>
      <c r="BF52" s="149">
        <v>0</v>
      </c>
      <c r="BG52" s="150"/>
      <c r="BH52" s="151"/>
      <c r="BI52" s="1" t="s">
        <v>5</v>
      </c>
      <c r="BJ52" s="149">
        <v>0</v>
      </c>
      <c r="BK52" s="150"/>
      <c r="BL52" s="151"/>
      <c r="BM52" s="149" t="s">
        <v>5</v>
      </c>
      <c r="BN52" s="151"/>
      <c r="BO52" s="40">
        <v>0</v>
      </c>
      <c r="BP52" s="139">
        <v>0</v>
      </c>
      <c r="BQ52" s="140"/>
      <c r="BR52" s="139" t="s">
        <v>5</v>
      </c>
      <c r="BS52" s="140"/>
      <c r="BT52" s="139">
        <v>0</v>
      </c>
      <c r="BU52" s="140"/>
      <c r="BV52" s="40" t="s">
        <v>5</v>
      </c>
      <c r="BW52" s="1">
        <v>0</v>
      </c>
      <c r="BX52" s="1">
        <v>0</v>
      </c>
      <c r="BY52" s="1" t="s">
        <v>5</v>
      </c>
      <c r="BZ52" s="1">
        <v>0</v>
      </c>
      <c r="CA52" s="1" t="s">
        <v>5</v>
      </c>
    </row>
    <row r="53" spans="1:79" ht="48" customHeight="1">
      <c r="A53" s="2">
        <v>26</v>
      </c>
      <c r="B53" s="14" t="s">
        <v>16</v>
      </c>
      <c r="C53" s="175" t="s">
        <v>138</v>
      </c>
      <c r="D53" s="189"/>
      <c r="E53" s="3" t="s">
        <v>72</v>
      </c>
      <c r="F53" s="1">
        <f>H53+R53+Z53+AI53+AT53+BD53+BO53+BW53</f>
        <v>45</v>
      </c>
      <c r="G53" s="29">
        <f>K53+T53+AB53+AL53+AV53+BF53+BP53+BX53</f>
        <v>2</v>
      </c>
      <c r="H53" s="139">
        <v>20</v>
      </c>
      <c r="I53" s="147"/>
      <c r="J53" s="140"/>
      <c r="K53" s="139">
        <v>1</v>
      </c>
      <c r="L53" s="140"/>
      <c r="M53" s="40" t="s">
        <v>4</v>
      </c>
      <c r="N53" s="139">
        <v>300</v>
      </c>
      <c r="O53" s="147"/>
      <c r="P53" s="140"/>
      <c r="Q53" s="125" t="s">
        <v>8</v>
      </c>
      <c r="R53" s="139">
        <v>0</v>
      </c>
      <c r="S53" s="140"/>
      <c r="T53" s="139">
        <v>0</v>
      </c>
      <c r="U53" s="140"/>
      <c r="V53" s="139" t="s">
        <v>5</v>
      </c>
      <c r="W53" s="140"/>
      <c r="X53" s="40">
        <v>0</v>
      </c>
      <c r="Y53" s="40" t="s">
        <v>5</v>
      </c>
      <c r="Z53" s="149">
        <v>0</v>
      </c>
      <c r="AA53" s="151"/>
      <c r="AB53" s="149">
        <v>0</v>
      </c>
      <c r="AC53" s="151"/>
      <c r="AD53" s="149" t="s">
        <v>5</v>
      </c>
      <c r="AE53" s="151"/>
      <c r="AF53" s="1">
        <v>0</v>
      </c>
      <c r="AG53" s="149" t="s">
        <v>5</v>
      </c>
      <c r="AH53" s="151"/>
      <c r="AI53" s="139">
        <v>15</v>
      </c>
      <c r="AJ53" s="147"/>
      <c r="AK53" s="140"/>
      <c r="AL53" s="139">
        <v>1</v>
      </c>
      <c r="AM53" s="140"/>
      <c r="AN53" s="40" t="s">
        <v>4</v>
      </c>
      <c r="AO53" s="139">
        <v>25</v>
      </c>
      <c r="AP53" s="147"/>
      <c r="AQ53" s="140"/>
      <c r="AR53" s="135" t="s">
        <v>8</v>
      </c>
      <c r="AS53" s="136"/>
      <c r="AT53" s="139">
        <v>0</v>
      </c>
      <c r="AU53" s="140"/>
      <c r="AV53" s="139">
        <v>0</v>
      </c>
      <c r="AW53" s="140"/>
      <c r="AX53" s="139" t="s">
        <v>5</v>
      </c>
      <c r="AY53" s="140"/>
      <c r="AZ53" s="139">
        <v>0</v>
      </c>
      <c r="BA53" s="140"/>
      <c r="BB53" s="154" t="s">
        <v>5</v>
      </c>
      <c r="BC53" s="154"/>
      <c r="BD53" s="149">
        <v>10</v>
      </c>
      <c r="BE53" s="151"/>
      <c r="BF53" s="149">
        <v>0</v>
      </c>
      <c r="BG53" s="150"/>
      <c r="BH53" s="151"/>
      <c r="BI53" s="1" t="s">
        <v>4</v>
      </c>
      <c r="BJ53" s="149">
        <v>300</v>
      </c>
      <c r="BK53" s="150"/>
      <c r="BL53" s="151"/>
      <c r="BM53" s="148" t="s">
        <v>8</v>
      </c>
      <c r="BN53" s="132"/>
      <c r="BO53" s="40">
        <v>0</v>
      </c>
      <c r="BP53" s="139">
        <v>0</v>
      </c>
      <c r="BQ53" s="140"/>
      <c r="BR53" s="139" t="s">
        <v>5</v>
      </c>
      <c r="BS53" s="140"/>
      <c r="BT53" s="139">
        <v>0</v>
      </c>
      <c r="BU53" s="140"/>
      <c r="BV53" s="40" t="s">
        <v>5</v>
      </c>
      <c r="BW53" s="1">
        <v>0</v>
      </c>
      <c r="BX53" s="1">
        <v>0</v>
      </c>
      <c r="BY53" s="1" t="s">
        <v>5</v>
      </c>
      <c r="BZ53" s="1">
        <v>0</v>
      </c>
      <c r="CA53" s="1" t="s">
        <v>5</v>
      </c>
    </row>
    <row r="54" spans="1:79" ht="27" customHeight="1">
      <c r="A54" s="251" t="s">
        <v>112</v>
      </c>
      <c r="B54" s="252"/>
      <c r="C54" s="252"/>
      <c r="D54" s="252"/>
      <c r="E54" s="253"/>
      <c r="F54" s="4">
        <f>SUM(F52,F53)</f>
        <v>75</v>
      </c>
      <c r="G54" s="19">
        <f>SUM(G52,G53)</f>
        <v>3</v>
      </c>
      <c r="H54" s="137">
        <f>SUM(H52,H53)</f>
        <v>20</v>
      </c>
      <c r="I54" s="219"/>
      <c r="J54" s="138"/>
      <c r="K54" s="137">
        <f>SUM(K52,K53)</f>
        <v>1</v>
      </c>
      <c r="L54" s="138"/>
      <c r="M54" s="59" t="s">
        <v>118</v>
      </c>
      <c r="N54" s="137" t="s">
        <v>9</v>
      </c>
      <c r="O54" s="219"/>
      <c r="P54" s="138"/>
      <c r="Q54" s="59" t="s">
        <v>118</v>
      </c>
      <c r="R54" s="137">
        <f>SUM(R52)</f>
        <v>0</v>
      </c>
      <c r="S54" s="138"/>
      <c r="T54" s="137">
        <f>SUM(T52)</f>
        <v>0</v>
      </c>
      <c r="U54" s="138"/>
      <c r="V54" s="137" t="s">
        <v>118</v>
      </c>
      <c r="W54" s="138"/>
      <c r="X54" s="59" t="s">
        <v>9</v>
      </c>
      <c r="Y54" s="59" t="s">
        <v>118</v>
      </c>
      <c r="Z54" s="133">
        <f>SUM(Z52,Z53)</f>
        <v>30</v>
      </c>
      <c r="AA54" s="134"/>
      <c r="AB54" s="133">
        <f>SUM(AB52,AB53)</f>
        <v>1</v>
      </c>
      <c r="AC54" s="134"/>
      <c r="AD54" s="133" t="s">
        <v>118</v>
      </c>
      <c r="AE54" s="134"/>
      <c r="AF54" s="4" t="s">
        <v>9</v>
      </c>
      <c r="AG54" s="133" t="s">
        <v>118</v>
      </c>
      <c r="AH54" s="134"/>
      <c r="AI54" s="137">
        <f>SUM(AI52,AI53)</f>
        <v>15</v>
      </c>
      <c r="AJ54" s="219"/>
      <c r="AK54" s="138"/>
      <c r="AL54" s="137">
        <f>SUM(AL52,AL53)</f>
        <v>1</v>
      </c>
      <c r="AM54" s="138"/>
      <c r="AN54" s="59" t="s">
        <v>118</v>
      </c>
      <c r="AO54" s="137" t="s">
        <v>9</v>
      </c>
      <c r="AP54" s="219"/>
      <c r="AQ54" s="138"/>
      <c r="AR54" s="137" t="s">
        <v>118</v>
      </c>
      <c r="AS54" s="138"/>
      <c r="AT54" s="137">
        <f>SUM(AT52)</f>
        <v>0</v>
      </c>
      <c r="AU54" s="138"/>
      <c r="AV54" s="137">
        <f>SUM(AV52)</f>
        <v>0</v>
      </c>
      <c r="AW54" s="138"/>
      <c r="AX54" s="137" t="s">
        <v>118</v>
      </c>
      <c r="AY54" s="138"/>
      <c r="AZ54" s="137" t="s">
        <v>9</v>
      </c>
      <c r="BA54" s="138"/>
      <c r="BB54" s="155" t="s">
        <v>118</v>
      </c>
      <c r="BC54" s="155"/>
      <c r="BD54" s="133">
        <f>SUM(BD52,BD53)</f>
        <v>10</v>
      </c>
      <c r="BE54" s="134"/>
      <c r="BF54" s="133">
        <f>SUM(BF52,BF53)</f>
        <v>0</v>
      </c>
      <c r="BG54" s="220"/>
      <c r="BH54" s="134"/>
      <c r="BI54" s="4" t="s">
        <v>118</v>
      </c>
      <c r="BJ54" s="133" t="s">
        <v>9</v>
      </c>
      <c r="BK54" s="220"/>
      <c r="BL54" s="134"/>
      <c r="BM54" s="133" t="s">
        <v>118</v>
      </c>
      <c r="BN54" s="134"/>
      <c r="BO54" s="59">
        <f>SUM(BO52)</f>
        <v>0</v>
      </c>
      <c r="BP54" s="137">
        <f>SUM(BP52)</f>
        <v>0</v>
      </c>
      <c r="BQ54" s="138"/>
      <c r="BR54" s="137" t="s">
        <v>118</v>
      </c>
      <c r="BS54" s="138"/>
      <c r="BT54" s="137" t="s">
        <v>9</v>
      </c>
      <c r="BU54" s="138"/>
      <c r="BV54" s="59" t="s">
        <v>118</v>
      </c>
      <c r="BW54" s="4">
        <f>SUM(BW52)</f>
        <v>0</v>
      </c>
      <c r="BX54" s="4">
        <f>SUM(BX52)</f>
        <v>0</v>
      </c>
      <c r="BY54" s="4" t="s">
        <v>118</v>
      </c>
      <c r="BZ54" s="4" t="s">
        <v>9</v>
      </c>
      <c r="CA54" s="4" t="s">
        <v>118</v>
      </c>
    </row>
    <row r="55" spans="1:79" ht="14.25" customHeight="1">
      <c r="A55" s="156" t="s">
        <v>48</v>
      </c>
      <c r="B55" s="157"/>
      <c r="C55" s="157"/>
      <c r="D55" s="157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  <c r="BI55" s="378"/>
      <c r="BJ55" s="378"/>
      <c r="BK55" s="378"/>
      <c r="BL55" s="378"/>
      <c r="BM55" s="378"/>
      <c r="BN55" s="378"/>
      <c r="BO55" s="378"/>
      <c r="BP55" s="378"/>
      <c r="BQ55" s="378"/>
      <c r="BR55" s="378"/>
      <c r="BS55" s="378"/>
      <c r="BT55" s="378"/>
      <c r="BU55" s="378"/>
      <c r="BV55" s="378"/>
      <c r="BW55" s="378"/>
      <c r="BX55" s="378"/>
      <c r="BY55" s="378"/>
      <c r="BZ55" s="378"/>
      <c r="CA55" s="379"/>
    </row>
    <row r="56" spans="1:79" ht="19.5" customHeight="1">
      <c r="A56" s="2"/>
      <c r="B56" s="12"/>
      <c r="C56" s="412" t="s">
        <v>126</v>
      </c>
      <c r="D56" s="413"/>
      <c r="E56" s="76"/>
      <c r="F56" s="77"/>
      <c r="G56" s="78"/>
      <c r="H56" s="380"/>
      <c r="I56" s="380"/>
      <c r="J56" s="380"/>
      <c r="K56" s="380"/>
      <c r="L56" s="380"/>
      <c r="M56" s="79"/>
      <c r="N56" s="366"/>
      <c r="O56" s="366"/>
      <c r="P56" s="366"/>
      <c r="Q56" s="79"/>
      <c r="R56" s="366"/>
      <c r="S56" s="366"/>
      <c r="T56" s="366"/>
      <c r="U56" s="366"/>
      <c r="V56" s="366"/>
      <c r="W56" s="366"/>
      <c r="X56" s="79"/>
      <c r="Y56" s="79"/>
      <c r="Z56" s="375"/>
      <c r="AA56" s="375"/>
      <c r="AB56" s="375"/>
      <c r="AC56" s="375"/>
      <c r="AD56" s="375"/>
      <c r="AE56" s="375"/>
      <c r="AF56" s="80"/>
      <c r="AG56" s="375"/>
      <c r="AH56" s="375"/>
      <c r="AI56" s="366"/>
      <c r="AJ56" s="366"/>
      <c r="AK56" s="366"/>
      <c r="AL56" s="366"/>
      <c r="AM56" s="366"/>
      <c r="AN56" s="79"/>
      <c r="AO56" s="366"/>
      <c r="AP56" s="366"/>
      <c r="AQ56" s="366"/>
      <c r="AR56" s="366"/>
      <c r="AS56" s="366"/>
      <c r="AT56" s="366"/>
      <c r="AU56" s="366"/>
      <c r="AV56" s="366"/>
      <c r="AW56" s="366"/>
      <c r="AX56" s="366"/>
      <c r="AY56" s="366"/>
      <c r="AZ56" s="366"/>
      <c r="BA56" s="366"/>
      <c r="BB56" s="366"/>
      <c r="BC56" s="366"/>
      <c r="BD56" s="375"/>
      <c r="BE56" s="375"/>
      <c r="BF56" s="375"/>
      <c r="BG56" s="375"/>
      <c r="BH56" s="375"/>
      <c r="BI56" s="80"/>
      <c r="BJ56" s="375"/>
      <c r="BK56" s="375"/>
      <c r="BL56" s="375"/>
      <c r="BM56" s="375"/>
      <c r="BN56" s="375"/>
      <c r="BO56" s="79"/>
      <c r="BP56" s="366"/>
      <c r="BQ56" s="366"/>
      <c r="BR56" s="366"/>
      <c r="BS56" s="366"/>
      <c r="BT56" s="366"/>
      <c r="BU56" s="366"/>
      <c r="BV56" s="79"/>
      <c r="BW56" s="80"/>
      <c r="BX56" s="80"/>
      <c r="BY56" s="80"/>
      <c r="BZ56" s="80"/>
      <c r="CA56" s="80"/>
    </row>
    <row r="57" spans="1:79" ht="16.5" customHeight="1">
      <c r="A57" s="81" t="s">
        <v>0</v>
      </c>
      <c r="B57" s="82"/>
      <c r="C57" s="372" t="s">
        <v>104</v>
      </c>
      <c r="D57" s="373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  <c r="AX57" s="376"/>
      <c r="AY57" s="376"/>
      <c r="AZ57" s="376"/>
      <c r="BA57" s="376"/>
      <c r="BB57" s="376"/>
      <c r="BC57" s="376"/>
      <c r="BD57" s="376"/>
      <c r="BE57" s="376"/>
      <c r="BF57" s="376"/>
      <c r="BG57" s="376"/>
      <c r="BH57" s="376"/>
      <c r="BI57" s="376"/>
      <c r="BJ57" s="376"/>
      <c r="BK57" s="376"/>
      <c r="BL57" s="376"/>
      <c r="BM57" s="376"/>
      <c r="BN57" s="377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</row>
    <row r="58" spans="1:79" ht="21.75" customHeight="1">
      <c r="A58" s="2">
        <v>27</v>
      </c>
      <c r="B58" s="12" t="s">
        <v>16</v>
      </c>
      <c r="C58" s="175" t="s">
        <v>165</v>
      </c>
      <c r="D58" s="189"/>
      <c r="E58" s="3" t="s">
        <v>100</v>
      </c>
      <c r="F58" s="1">
        <f>H58+R58+Z58+AI58+AT58+BD58+BO58+BW58</f>
        <v>40</v>
      </c>
      <c r="G58" s="29">
        <f>K58+T58+AB58+AL58+AV58+BF58+BP58+BX58</f>
        <v>1.5</v>
      </c>
      <c r="H58" s="139">
        <v>15</v>
      </c>
      <c r="I58" s="147"/>
      <c r="J58" s="140"/>
      <c r="K58" s="139">
        <v>1</v>
      </c>
      <c r="L58" s="140"/>
      <c r="M58" s="40" t="s">
        <v>4</v>
      </c>
      <c r="N58" s="139">
        <v>300</v>
      </c>
      <c r="O58" s="147"/>
      <c r="P58" s="140"/>
      <c r="Q58" s="40" t="s">
        <v>3</v>
      </c>
      <c r="R58" s="139">
        <v>0</v>
      </c>
      <c r="S58" s="140"/>
      <c r="T58" s="139">
        <v>0</v>
      </c>
      <c r="U58" s="140"/>
      <c r="V58" s="139" t="s">
        <v>5</v>
      </c>
      <c r="W58" s="140"/>
      <c r="X58" s="40">
        <v>0</v>
      </c>
      <c r="Y58" s="40" t="s">
        <v>5</v>
      </c>
      <c r="Z58" s="149">
        <v>0</v>
      </c>
      <c r="AA58" s="151"/>
      <c r="AB58" s="149">
        <v>0</v>
      </c>
      <c r="AC58" s="151"/>
      <c r="AD58" s="149" t="s">
        <v>5</v>
      </c>
      <c r="AE58" s="151"/>
      <c r="AF58" s="1">
        <v>0</v>
      </c>
      <c r="AG58" s="149" t="s">
        <v>5</v>
      </c>
      <c r="AH58" s="151"/>
      <c r="AI58" s="139">
        <v>10</v>
      </c>
      <c r="AJ58" s="147"/>
      <c r="AK58" s="140"/>
      <c r="AL58" s="139">
        <v>0.5</v>
      </c>
      <c r="AM58" s="140"/>
      <c r="AN58" s="40" t="s">
        <v>4</v>
      </c>
      <c r="AO58" s="139">
        <v>25</v>
      </c>
      <c r="AP58" s="147"/>
      <c r="AQ58" s="140"/>
      <c r="AR58" s="139" t="s">
        <v>3</v>
      </c>
      <c r="AS58" s="140"/>
      <c r="AT58" s="139">
        <v>0</v>
      </c>
      <c r="AU58" s="140"/>
      <c r="AV58" s="139">
        <v>0</v>
      </c>
      <c r="AW58" s="140"/>
      <c r="AX58" s="139" t="s">
        <v>5</v>
      </c>
      <c r="AY58" s="140"/>
      <c r="AZ58" s="139">
        <v>0</v>
      </c>
      <c r="BA58" s="140"/>
      <c r="BB58" s="154" t="s">
        <v>5</v>
      </c>
      <c r="BC58" s="154"/>
      <c r="BD58" s="149">
        <v>15</v>
      </c>
      <c r="BE58" s="151"/>
      <c r="BF58" s="149">
        <v>0</v>
      </c>
      <c r="BG58" s="150"/>
      <c r="BH58" s="151"/>
      <c r="BI58" s="1" t="s">
        <v>4</v>
      </c>
      <c r="BJ58" s="149">
        <v>300</v>
      </c>
      <c r="BK58" s="150"/>
      <c r="BL58" s="151"/>
      <c r="BM58" s="149" t="s">
        <v>3</v>
      </c>
      <c r="BN58" s="151"/>
      <c r="BO58" s="40">
        <v>0</v>
      </c>
      <c r="BP58" s="139">
        <v>0</v>
      </c>
      <c r="BQ58" s="140"/>
      <c r="BR58" s="139" t="s">
        <v>5</v>
      </c>
      <c r="BS58" s="140"/>
      <c r="BT58" s="139">
        <v>0</v>
      </c>
      <c r="BU58" s="140"/>
      <c r="BV58" s="40" t="s">
        <v>5</v>
      </c>
      <c r="BW58" s="1">
        <v>0</v>
      </c>
      <c r="BX58" s="1">
        <v>0</v>
      </c>
      <c r="BY58" s="1" t="s">
        <v>5</v>
      </c>
      <c r="BZ58" s="1">
        <v>0</v>
      </c>
      <c r="CA58" s="1" t="s">
        <v>5</v>
      </c>
    </row>
    <row r="59" spans="1:79" ht="11.25" customHeight="1">
      <c r="A59" s="81" t="s">
        <v>0</v>
      </c>
      <c r="B59" s="82"/>
      <c r="C59" s="372" t="s">
        <v>105</v>
      </c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3"/>
      <c r="AN59" s="373"/>
      <c r="AO59" s="373"/>
      <c r="AP59" s="373"/>
      <c r="AQ59" s="373"/>
      <c r="AR59" s="373"/>
      <c r="AS59" s="373"/>
      <c r="AT59" s="373"/>
      <c r="AU59" s="373"/>
      <c r="AV59" s="373"/>
      <c r="AW59" s="373"/>
      <c r="AX59" s="373"/>
      <c r="AY59" s="373"/>
      <c r="AZ59" s="373"/>
      <c r="BA59" s="373"/>
      <c r="BB59" s="373"/>
      <c r="BC59" s="373"/>
      <c r="BD59" s="373"/>
      <c r="BE59" s="373"/>
      <c r="BF59" s="373"/>
      <c r="BG59" s="373"/>
      <c r="BH59" s="373"/>
      <c r="BI59" s="373"/>
      <c r="BJ59" s="373"/>
      <c r="BK59" s="373"/>
      <c r="BL59" s="373"/>
      <c r="BM59" s="373"/>
      <c r="BN59" s="374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</row>
    <row r="60" spans="1:79" ht="41.45" customHeight="1">
      <c r="A60" s="2">
        <v>28</v>
      </c>
      <c r="B60" s="14" t="s">
        <v>16</v>
      </c>
      <c r="C60" s="175" t="s">
        <v>139</v>
      </c>
      <c r="D60" s="189"/>
      <c r="E60" s="3" t="s">
        <v>83</v>
      </c>
      <c r="F60" s="1">
        <f>H60+R60+Z60+AI60+AT60+BD60+BO60+BW60</f>
        <v>40</v>
      </c>
      <c r="G60" s="29">
        <f>K60+T60+AB60+AL60+AV60+BF60+BP60+BX60</f>
        <v>1.5</v>
      </c>
      <c r="H60" s="139">
        <v>15</v>
      </c>
      <c r="I60" s="147"/>
      <c r="J60" s="140"/>
      <c r="K60" s="139">
        <v>1</v>
      </c>
      <c r="L60" s="140"/>
      <c r="M60" s="40" t="s">
        <v>4</v>
      </c>
      <c r="N60" s="139">
        <v>300</v>
      </c>
      <c r="O60" s="147"/>
      <c r="P60" s="140"/>
      <c r="Q60" s="40" t="s">
        <v>3</v>
      </c>
      <c r="R60" s="139">
        <v>0</v>
      </c>
      <c r="S60" s="140"/>
      <c r="T60" s="139">
        <v>0</v>
      </c>
      <c r="U60" s="140"/>
      <c r="V60" s="139" t="s">
        <v>5</v>
      </c>
      <c r="W60" s="140"/>
      <c r="X60" s="40">
        <v>0</v>
      </c>
      <c r="Y60" s="40" t="s">
        <v>5</v>
      </c>
      <c r="Z60" s="149">
        <v>0</v>
      </c>
      <c r="AA60" s="151"/>
      <c r="AB60" s="149">
        <v>0</v>
      </c>
      <c r="AC60" s="151"/>
      <c r="AD60" s="149" t="s">
        <v>5</v>
      </c>
      <c r="AE60" s="151"/>
      <c r="AF60" s="1">
        <v>0</v>
      </c>
      <c r="AG60" s="149" t="s">
        <v>5</v>
      </c>
      <c r="AH60" s="151"/>
      <c r="AI60" s="139">
        <v>10</v>
      </c>
      <c r="AJ60" s="147"/>
      <c r="AK60" s="140"/>
      <c r="AL60" s="139">
        <v>0.5</v>
      </c>
      <c r="AM60" s="140"/>
      <c r="AN60" s="40" t="s">
        <v>4</v>
      </c>
      <c r="AO60" s="139">
        <v>25</v>
      </c>
      <c r="AP60" s="147"/>
      <c r="AQ60" s="140"/>
      <c r="AR60" s="139" t="s">
        <v>3</v>
      </c>
      <c r="AS60" s="140"/>
      <c r="AT60" s="139">
        <v>0</v>
      </c>
      <c r="AU60" s="140"/>
      <c r="AV60" s="139">
        <v>0</v>
      </c>
      <c r="AW60" s="140"/>
      <c r="AX60" s="139" t="s">
        <v>5</v>
      </c>
      <c r="AY60" s="140"/>
      <c r="AZ60" s="139">
        <v>0</v>
      </c>
      <c r="BA60" s="140"/>
      <c r="BB60" s="154" t="s">
        <v>5</v>
      </c>
      <c r="BC60" s="154"/>
      <c r="BD60" s="149">
        <v>15</v>
      </c>
      <c r="BE60" s="151"/>
      <c r="BF60" s="149">
        <v>0</v>
      </c>
      <c r="BG60" s="150"/>
      <c r="BH60" s="151"/>
      <c r="BI60" s="1" t="s">
        <v>4</v>
      </c>
      <c r="BJ60" s="149">
        <v>300</v>
      </c>
      <c r="BK60" s="150"/>
      <c r="BL60" s="151"/>
      <c r="BM60" s="149" t="s">
        <v>3</v>
      </c>
      <c r="BN60" s="151"/>
      <c r="BO60" s="40">
        <v>0</v>
      </c>
      <c r="BP60" s="139">
        <v>0</v>
      </c>
      <c r="BQ60" s="140"/>
      <c r="BR60" s="139" t="s">
        <v>5</v>
      </c>
      <c r="BS60" s="140"/>
      <c r="BT60" s="139">
        <v>0</v>
      </c>
      <c r="BU60" s="140"/>
      <c r="BV60" s="40" t="s">
        <v>5</v>
      </c>
      <c r="BW60" s="1">
        <v>0</v>
      </c>
      <c r="BX60" s="1">
        <v>0</v>
      </c>
      <c r="BY60" s="1" t="s">
        <v>5</v>
      </c>
      <c r="BZ60" s="1">
        <v>0</v>
      </c>
      <c r="CA60" s="1" t="s">
        <v>5</v>
      </c>
    </row>
    <row r="61" spans="1:79" ht="15.95" customHeight="1">
      <c r="A61" s="81" t="s">
        <v>0</v>
      </c>
      <c r="B61" s="82"/>
      <c r="C61" s="369" t="s">
        <v>62</v>
      </c>
      <c r="D61" s="370"/>
      <c r="E61" s="371"/>
      <c r="F61" s="4">
        <v>40</v>
      </c>
      <c r="G61" s="19">
        <v>1.5</v>
      </c>
      <c r="H61" s="137">
        <f>SUM(H60)</f>
        <v>15</v>
      </c>
      <c r="I61" s="219"/>
      <c r="J61" s="138"/>
      <c r="K61" s="137">
        <f>SUM(K60)</f>
        <v>1</v>
      </c>
      <c r="L61" s="138"/>
      <c r="M61" s="59" t="s">
        <v>118</v>
      </c>
      <c r="N61" s="137" t="s">
        <v>9</v>
      </c>
      <c r="O61" s="219"/>
      <c r="P61" s="138"/>
      <c r="Q61" s="59" t="s">
        <v>118</v>
      </c>
      <c r="R61" s="137">
        <f>SUM(R60)</f>
        <v>0</v>
      </c>
      <c r="S61" s="138"/>
      <c r="T61" s="137">
        <f>SUM(T60)</f>
        <v>0</v>
      </c>
      <c r="U61" s="138"/>
      <c r="V61" s="137" t="s">
        <v>118</v>
      </c>
      <c r="W61" s="138"/>
      <c r="X61" s="59" t="s">
        <v>9</v>
      </c>
      <c r="Y61" s="59" t="s">
        <v>118</v>
      </c>
      <c r="Z61" s="133">
        <f>SUM(Z60)</f>
        <v>0</v>
      </c>
      <c r="AA61" s="134"/>
      <c r="AB61" s="133">
        <f>SUM(AB60)</f>
        <v>0</v>
      </c>
      <c r="AC61" s="134"/>
      <c r="AD61" s="133" t="s">
        <v>118</v>
      </c>
      <c r="AE61" s="134"/>
      <c r="AF61" s="4" t="s">
        <v>9</v>
      </c>
      <c r="AG61" s="133" t="s">
        <v>118</v>
      </c>
      <c r="AH61" s="134"/>
      <c r="AI61" s="137">
        <f>SUM(AI60)</f>
        <v>10</v>
      </c>
      <c r="AJ61" s="219"/>
      <c r="AK61" s="138"/>
      <c r="AL61" s="137">
        <f>SUM(AL60)</f>
        <v>0.5</v>
      </c>
      <c r="AM61" s="138"/>
      <c r="AN61" s="59" t="s">
        <v>118</v>
      </c>
      <c r="AO61" s="137" t="s">
        <v>9</v>
      </c>
      <c r="AP61" s="219"/>
      <c r="AQ61" s="138"/>
      <c r="AR61" s="137" t="s">
        <v>118</v>
      </c>
      <c r="AS61" s="138"/>
      <c r="AT61" s="137">
        <f>SUM(AT60)</f>
        <v>0</v>
      </c>
      <c r="AU61" s="138"/>
      <c r="AV61" s="137">
        <f>SUM(AV60)</f>
        <v>0</v>
      </c>
      <c r="AW61" s="138"/>
      <c r="AX61" s="137" t="s">
        <v>118</v>
      </c>
      <c r="AY61" s="138"/>
      <c r="AZ61" s="137" t="s">
        <v>9</v>
      </c>
      <c r="BA61" s="138"/>
      <c r="BB61" s="155" t="s">
        <v>118</v>
      </c>
      <c r="BC61" s="155"/>
      <c r="BD61" s="133">
        <f>SUM(BD60)</f>
        <v>15</v>
      </c>
      <c r="BE61" s="134"/>
      <c r="BF61" s="133">
        <f>SUM(BF60)</f>
        <v>0</v>
      </c>
      <c r="BG61" s="220"/>
      <c r="BH61" s="134"/>
      <c r="BI61" s="4" t="s">
        <v>118</v>
      </c>
      <c r="BJ61" s="133" t="s">
        <v>9</v>
      </c>
      <c r="BK61" s="220"/>
      <c r="BL61" s="134"/>
      <c r="BM61" s="133" t="s">
        <v>118</v>
      </c>
      <c r="BN61" s="134"/>
      <c r="BO61" s="59">
        <f>SUM(BO60)</f>
        <v>0</v>
      </c>
      <c r="BP61" s="137">
        <f>SUM(BP60)</f>
        <v>0</v>
      </c>
      <c r="BQ61" s="138"/>
      <c r="BR61" s="137" t="s">
        <v>118</v>
      </c>
      <c r="BS61" s="138"/>
      <c r="BT61" s="137" t="s">
        <v>9</v>
      </c>
      <c r="BU61" s="138"/>
      <c r="BV61" s="59" t="s">
        <v>118</v>
      </c>
      <c r="BW61" s="4">
        <f>SUM(BW60)</f>
        <v>0</v>
      </c>
      <c r="BX61" s="4">
        <f>SUM(BX60)</f>
        <v>0</v>
      </c>
      <c r="BY61" s="4" t="s">
        <v>118</v>
      </c>
      <c r="BZ61" s="4" t="s">
        <v>9</v>
      </c>
      <c r="CA61" s="4" t="s">
        <v>118</v>
      </c>
    </row>
    <row r="62" spans="1:79" ht="40.5" customHeight="1">
      <c r="A62" s="170">
        <v>29</v>
      </c>
      <c r="B62" s="416" t="s">
        <v>16</v>
      </c>
      <c r="C62" s="179" t="s">
        <v>140</v>
      </c>
      <c r="D62" s="180"/>
      <c r="E62" s="30" t="s">
        <v>64</v>
      </c>
      <c r="F62" s="1">
        <f>H62+R62+Z62+AI62+AT62+BD62+BO62+BW62</f>
        <v>10</v>
      </c>
      <c r="G62" s="29">
        <f>K62+T62+AB62+AL62+AV62+BF62+BP62+BX62</f>
        <v>0.5</v>
      </c>
      <c r="H62" s="139">
        <v>0</v>
      </c>
      <c r="I62" s="147"/>
      <c r="J62" s="140"/>
      <c r="K62" s="139">
        <v>0</v>
      </c>
      <c r="L62" s="140"/>
      <c r="M62" s="40" t="s">
        <v>5</v>
      </c>
      <c r="N62" s="139">
        <v>0</v>
      </c>
      <c r="O62" s="147"/>
      <c r="P62" s="140"/>
      <c r="Q62" s="40" t="s">
        <v>5</v>
      </c>
      <c r="R62" s="139">
        <v>0</v>
      </c>
      <c r="S62" s="140"/>
      <c r="T62" s="139">
        <v>0</v>
      </c>
      <c r="U62" s="140"/>
      <c r="V62" s="139" t="s">
        <v>5</v>
      </c>
      <c r="W62" s="140"/>
      <c r="X62" s="40">
        <v>0</v>
      </c>
      <c r="Y62" s="40" t="s">
        <v>5</v>
      </c>
      <c r="Z62" s="149">
        <v>10</v>
      </c>
      <c r="AA62" s="151"/>
      <c r="AB62" s="166">
        <v>0.5</v>
      </c>
      <c r="AC62" s="167"/>
      <c r="AD62" s="149" t="s">
        <v>1</v>
      </c>
      <c r="AE62" s="151"/>
      <c r="AF62" s="1">
        <v>8</v>
      </c>
      <c r="AG62" s="149" t="s">
        <v>8</v>
      </c>
      <c r="AH62" s="151"/>
      <c r="AI62" s="139">
        <v>0</v>
      </c>
      <c r="AJ62" s="147"/>
      <c r="AK62" s="140"/>
      <c r="AL62" s="139">
        <v>0</v>
      </c>
      <c r="AM62" s="140"/>
      <c r="AN62" s="40" t="s">
        <v>5</v>
      </c>
      <c r="AO62" s="139">
        <v>0</v>
      </c>
      <c r="AP62" s="147"/>
      <c r="AQ62" s="140"/>
      <c r="AR62" s="139" t="s">
        <v>5</v>
      </c>
      <c r="AS62" s="140"/>
      <c r="AT62" s="139">
        <v>0</v>
      </c>
      <c r="AU62" s="140"/>
      <c r="AV62" s="139">
        <v>0</v>
      </c>
      <c r="AW62" s="140"/>
      <c r="AX62" s="139" t="s">
        <v>5</v>
      </c>
      <c r="AY62" s="140"/>
      <c r="AZ62" s="139">
        <v>0</v>
      </c>
      <c r="BA62" s="140"/>
      <c r="BB62" s="154" t="s">
        <v>5</v>
      </c>
      <c r="BC62" s="154"/>
      <c r="BD62" s="149">
        <v>0</v>
      </c>
      <c r="BE62" s="151"/>
      <c r="BF62" s="149">
        <v>0</v>
      </c>
      <c r="BG62" s="150"/>
      <c r="BH62" s="151"/>
      <c r="BI62" s="1">
        <v>0</v>
      </c>
      <c r="BJ62" s="149">
        <v>0</v>
      </c>
      <c r="BK62" s="150"/>
      <c r="BL62" s="151"/>
      <c r="BM62" s="149">
        <v>0</v>
      </c>
      <c r="BN62" s="151"/>
      <c r="BO62" s="40">
        <v>0</v>
      </c>
      <c r="BP62" s="139">
        <v>0</v>
      </c>
      <c r="BQ62" s="140"/>
      <c r="BR62" s="139" t="s">
        <v>5</v>
      </c>
      <c r="BS62" s="140"/>
      <c r="BT62" s="139">
        <v>0</v>
      </c>
      <c r="BU62" s="140"/>
      <c r="BV62" s="40" t="s">
        <v>5</v>
      </c>
      <c r="BW62" s="1">
        <v>0</v>
      </c>
      <c r="BX62" s="1">
        <v>0</v>
      </c>
      <c r="BY62" s="1" t="s">
        <v>5</v>
      </c>
      <c r="BZ62" s="1">
        <v>0</v>
      </c>
      <c r="CA62" s="1" t="s">
        <v>5</v>
      </c>
    </row>
    <row r="63" spans="1:79" ht="31.35" customHeight="1">
      <c r="A63" s="171"/>
      <c r="B63" s="417"/>
      <c r="C63" s="181"/>
      <c r="D63" s="182"/>
      <c r="E63" s="3" t="s">
        <v>73</v>
      </c>
      <c r="F63" s="1">
        <f>H63+R63+Z63+AI63+AT63+BD63+BO63+BW63</f>
        <v>65</v>
      </c>
      <c r="G63" s="29">
        <f>K63+T63+AB63+AL63+AV63+BF63+BP63+BX63</f>
        <v>2.5</v>
      </c>
      <c r="H63" s="139">
        <v>10</v>
      </c>
      <c r="I63" s="147"/>
      <c r="J63" s="140"/>
      <c r="K63" s="139">
        <v>1</v>
      </c>
      <c r="L63" s="140"/>
      <c r="M63" s="40" t="s">
        <v>4</v>
      </c>
      <c r="N63" s="139">
        <v>300</v>
      </c>
      <c r="O63" s="147"/>
      <c r="P63" s="140"/>
      <c r="Q63" s="40" t="s">
        <v>8</v>
      </c>
      <c r="R63" s="139">
        <v>0</v>
      </c>
      <c r="S63" s="140"/>
      <c r="T63" s="139">
        <v>0</v>
      </c>
      <c r="U63" s="140"/>
      <c r="V63" s="139" t="s">
        <v>5</v>
      </c>
      <c r="W63" s="140"/>
      <c r="X63" s="40">
        <v>0</v>
      </c>
      <c r="Y63" s="40" t="s">
        <v>5</v>
      </c>
      <c r="Z63" s="149">
        <v>30</v>
      </c>
      <c r="AA63" s="151"/>
      <c r="AB63" s="168">
        <v>1.5</v>
      </c>
      <c r="AC63" s="169"/>
      <c r="AD63" s="149" t="s">
        <v>1</v>
      </c>
      <c r="AE63" s="151"/>
      <c r="AF63" s="1">
        <v>8</v>
      </c>
      <c r="AG63" s="149" t="s">
        <v>8</v>
      </c>
      <c r="AH63" s="151"/>
      <c r="AI63" s="139">
        <v>0</v>
      </c>
      <c r="AJ63" s="147"/>
      <c r="AK63" s="140"/>
      <c r="AL63" s="139">
        <v>0</v>
      </c>
      <c r="AM63" s="140"/>
      <c r="AN63" s="40" t="s">
        <v>5</v>
      </c>
      <c r="AO63" s="139">
        <v>0</v>
      </c>
      <c r="AP63" s="147"/>
      <c r="AQ63" s="140"/>
      <c r="AR63" s="139" t="s">
        <v>5</v>
      </c>
      <c r="AS63" s="140"/>
      <c r="AT63" s="139">
        <v>0</v>
      </c>
      <c r="AU63" s="140"/>
      <c r="AV63" s="139">
        <v>0</v>
      </c>
      <c r="AW63" s="140"/>
      <c r="AX63" s="139" t="s">
        <v>5</v>
      </c>
      <c r="AY63" s="140"/>
      <c r="AZ63" s="139">
        <v>0</v>
      </c>
      <c r="BA63" s="140"/>
      <c r="BB63" s="154" t="s">
        <v>5</v>
      </c>
      <c r="BC63" s="154"/>
      <c r="BD63" s="149">
        <v>25</v>
      </c>
      <c r="BE63" s="151"/>
      <c r="BF63" s="149">
        <v>0</v>
      </c>
      <c r="BG63" s="150"/>
      <c r="BH63" s="151"/>
      <c r="BI63" s="1" t="s">
        <v>4</v>
      </c>
      <c r="BJ63" s="149">
        <v>300</v>
      </c>
      <c r="BK63" s="150"/>
      <c r="BL63" s="151"/>
      <c r="BM63" s="149" t="s">
        <v>8</v>
      </c>
      <c r="BN63" s="151"/>
      <c r="BO63" s="40">
        <v>0</v>
      </c>
      <c r="BP63" s="139">
        <v>0</v>
      </c>
      <c r="BQ63" s="140"/>
      <c r="BR63" s="139" t="s">
        <v>5</v>
      </c>
      <c r="BS63" s="140"/>
      <c r="BT63" s="139">
        <v>0</v>
      </c>
      <c r="BU63" s="140"/>
      <c r="BV63" s="40" t="s">
        <v>5</v>
      </c>
      <c r="BW63" s="1">
        <v>0</v>
      </c>
      <c r="BX63" s="1">
        <v>0</v>
      </c>
      <c r="BY63" s="1" t="s">
        <v>5</v>
      </c>
      <c r="BZ63" s="1">
        <v>0</v>
      </c>
      <c r="CA63" s="1" t="s">
        <v>5</v>
      </c>
    </row>
    <row r="64" spans="1:79" ht="25.5" customHeight="1">
      <c r="A64" s="2">
        <v>30</v>
      </c>
      <c r="B64" s="14" t="s">
        <v>16</v>
      </c>
      <c r="C64" s="175" t="s">
        <v>134</v>
      </c>
      <c r="D64" s="189"/>
      <c r="E64" s="3" t="s">
        <v>74</v>
      </c>
      <c r="F64" s="1">
        <f>H64+R64+Z64+AI64+AT64+BD64+BO64+BW64</f>
        <v>320</v>
      </c>
      <c r="G64" s="29">
        <f>K64+T64+AB64+AL64+AV64+BF64+BP64+BX64</f>
        <v>11</v>
      </c>
      <c r="H64" s="139">
        <v>0</v>
      </c>
      <c r="I64" s="147"/>
      <c r="J64" s="140"/>
      <c r="K64" s="139">
        <v>0</v>
      </c>
      <c r="L64" s="140"/>
      <c r="M64" s="54" t="s">
        <v>2</v>
      </c>
      <c r="N64" s="139">
        <v>300</v>
      </c>
      <c r="O64" s="147"/>
      <c r="P64" s="140"/>
      <c r="Q64" s="40" t="s">
        <v>8</v>
      </c>
      <c r="R64" s="139">
        <v>0</v>
      </c>
      <c r="S64" s="140"/>
      <c r="T64" s="139">
        <v>0</v>
      </c>
      <c r="U64" s="140"/>
      <c r="V64" s="139" t="s">
        <v>5</v>
      </c>
      <c r="W64" s="140"/>
      <c r="X64" s="40">
        <v>0</v>
      </c>
      <c r="Y64" s="40" t="s">
        <v>5</v>
      </c>
      <c r="Z64" s="149">
        <v>80</v>
      </c>
      <c r="AA64" s="151"/>
      <c r="AB64" s="149">
        <v>3</v>
      </c>
      <c r="AC64" s="151"/>
      <c r="AD64" s="149" t="s">
        <v>4</v>
      </c>
      <c r="AE64" s="151"/>
      <c r="AF64" s="1">
        <v>8</v>
      </c>
      <c r="AG64" s="149" t="s">
        <v>8</v>
      </c>
      <c r="AH64" s="151"/>
      <c r="AI64" s="139">
        <v>0</v>
      </c>
      <c r="AJ64" s="147"/>
      <c r="AK64" s="140"/>
      <c r="AL64" s="139">
        <v>0</v>
      </c>
      <c r="AM64" s="140"/>
      <c r="AN64" s="40" t="s">
        <v>5</v>
      </c>
      <c r="AO64" s="139">
        <v>0</v>
      </c>
      <c r="AP64" s="147"/>
      <c r="AQ64" s="140"/>
      <c r="AR64" s="139" t="s">
        <v>5</v>
      </c>
      <c r="AS64" s="140"/>
      <c r="AT64" s="139">
        <v>0</v>
      </c>
      <c r="AU64" s="140"/>
      <c r="AV64" s="139">
        <v>0</v>
      </c>
      <c r="AW64" s="140"/>
      <c r="AX64" s="139" t="s">
        <v>5</v>
      </c>
      <c r="AY64" s="140"/>
      <c r="AZ64" s="139">
        <v>0</v>
      </c>
      <c r="BA64" s="140"/>
      <c r="BB64" s="154" t="s">
        <v>5</v>
      </c>
      <c r="BC64" s="154"/>
      <c r="BD64" s="149">
        <v>0</v>
      </c>
      <c r="BE64" s="151"/>
      <c r="BF64" s="149">
        <v>0</v>
      </c>
      <c r="BG64" s="150"/>
      <c r="BH64" s="151"/>
      <c r="BI64" s="1">
        <v>0</v>
      </c>
      <c r="BJ64" s="149">
        <v>0</v>
      </c>
      <c r="BK64" s="150"/>
      <c r="BL64" s="151"/>
      <c r="BM64" s="149">
        <v>0</v>
      </c>
      <c r="BN64" s="151"/>
      <c r="BO64" s="40">
        <v>120</v>
      </c>
      <c r="BP64" s="139">
        <v>4</v>
      </c>
      <c r="BQ64" s="140"/>
      <c r="BR64" s="139" t="s">
        <v>1</v>
      </c>
      <c r="BS64" s="140"/>
      <c r="BT64" s="139">
        <v>8</v>
      </c>
      <c r="BU64" s="140"/>
      <c r="BV64" s="40" t="s">
        <v>8</v>
      </c>
      <c r="BW64" s="1">
        <v>120</v>
      </c>
      <c r="BX64" s="1">
        <v>4</v>
      </c>
      <c r="BY64" s="1" t="s">
        <v>1</v>
      </c>
      <c r="BZ64" s="1">
        <v>8</v>
      </c>
      <c r="CA64" s="1" t="s">
        <v>3</v>
      </c>
    </row>
    <row r="65" spans="1:79" ht="43.5" customHeight="1">
      <c r="A65" s="2">
        <v>31</v>
      </c>
      <c r="B65" s="14" t="s">
        <v>16</v>
      </c>
      <c r="C65" s="175" t="s">
        <v>141</v>
      </c>
      <c r="D65" s="189"/>
      <c r="E65" s="3" t="s">
        <v>101</v>
      </c>
      <c r="F65" s="1">
        <f>H65+R65+Z65+AJ65+AT65+BD65+BO65+BW65</f>
        <v>25</v>
      </c>
      <c r="G65" s="29">
        <v>1</v>
      </c>
      <c r="H65" s="139">
        <v>0</v>
      </c>
      <c r="I65" s="147"/>
      <c r="J65" s="140"/>
      <c r="K65" s="36">
        <v>0</v>
      </c>
      <c r="L65" s="37"/>
      <c r="M65" s="40">
        <v>0</v>
      </c>
      <c r="N65" s="36">
        <v>0</v>
      </c>
      <c r="O65" s="39"/>
      <c r="P65" s="37"/>
      <c r="Q65" s="40">
        <v>0</v>
      </c>
      <c r="R65" s="139">
        <v>10</v>
      </c>
      <c r="S65" s="140"/>
      <c r="T65" s="139">
        <v>0.5</v>
      </c>
      <c r="U65" s="140"/>
      <c r="V65" s="36" t="s">
        <v>4</v>
      </c>
      <c r="W65" s="37"/>
      <c r="X65" s="40">
        <v>300</v>
      </c>
      <c r="Y65" s="119" t="s">
        <v>8</v>
      </c>
      <c r="Z65" s="367">
        <v>0</v>
      </c>
      <c r="AA65" s="368"/>
      <c r="AB65" s="149">
        <v>0</v>
      </c>
      <c r="AC65" s="151"/>
      <c r="AD65" s="34">
        <v>0</v>
      </c>
      <c r="AE65" s="35"/>
      <c r="AF65" s="1">
        <v>0</v>
      </c>
      <c r="AG65" s="34"/>
      <c r="AH65" s="35">
        <v>0</v>
      </c>
      <c r="AI65" s="36"/>
      <c r="AJ65" s="230">
        <v>5</v>
      </c>
      <c r="AK65" s="136"/>
      <c r="AL65" s="135">
        <v>0.5</v>
      </c>
      <c r="AM65" s="136"/>
      <c r="AN65" s="117" t="s">
        <v>1</v>
      </c>
      <c r="AO65" s="114"/>
      <c r="AP65" s="116"/>
      <c r="AQ65" s="115">
        <v>25</v>
      </c>
      <c r="AR65" s="135" t="s">
        <v>8</v>
      </c>
      <c r="AS65" s="136"/>
      <c r="AT65" s="36">
        <v>0</v>
      </c>
      <c r="AU65" s="37"/>
      <c r="AV65" s="36">
        <v>0</v>
      </c>
      <c r="AW65" s="37"/>
      <c r="AX65" s="36"/>
      <c r="AY65" s="37">
        <v>0</v>
      </c>
      <c r="AZ65" s="36"/>
      <c r="BA65" s="37">
        <v>0</v>
      </c>
      <c r="BB65" s="139">
        <v>0</v>
      </c>
      <c r="BC65" s="140"/>
      <c r="BD65" s="34">
        <v>10</v>
      </c>
      <c r="BE65" s="35"/>
      <c r="BF65" s="34"/>
      <c r="BG65" s="38">
        <v>0</v>
      </c>
      <c r="BH65" s="35"/>
      <c r="BI65" s="1" t="s">
        <v>4</v>
      </c>
      <c r="BJ65" s="149">
        <v>300</v>
      </c>
      <c r="BK65" s="150"/>
      <c r="BL65" s="151"/>
      <c r="BM65" s="118" t="s">
        <v>8</v>
      </c>
      <c r="BN65" s="35"/>
      <c r="BO65" s="40"/>
      <c r="BP65" s="36"/>
      <c r="BQ65" s="37"/>
      <c r="BR65" s="36"/>
      <c r="BS65" s="37"/>
      <c r="BT65" s="36"/>
      <c r="BU65" s="37"/>
      <c r="BV65" s="40"/>
      <c r="BW65" s="1"/>
      <c r="BX65" s="1"/>
      <c r="BY65" s="1"/>
      <c r="BZ65" s="1"/>
      <c r="CA65" s="1"/>
    </row>
    <row r="66" spans="1:79" ht="30" customHeight="1">
      <c r="A66" s="2">
        <v>32</v>
      </c>
      <c r="B66" s="14" t="s">
        <v>16</v>
      </c>
      <c r="C66" s="175" t="s">
        <v>142</v>
      </c>
      <c r="D66" s="189"/>
      <c r="E66" s="3" t="s">
        <v>92</v>
      </c>
      <c r="F66" s="1">
        <f>H66+R66+Z66+AI66+AT66+BD66+BO66+BW66</f>
        <v>55</v>
      </c>
      <c r="G66" s="29">
        <f>K66+T66+AB66+AL66+AV66+BF66+BP66+BX66</f>
        <v>2.5</v>
      </c>
      <c r="H66" s="139">
        <v>10</v>
      </c>
      <c r="I66" s="147"/>
      <c r="J66" s="140"/>
      <c r="K66" s="139">
        <v>1</v>
      </c>
      <c r="L66" s="140"/>
      <c r="M66" s="40" t="s">
        <v>4</v>
      </c>
      <c r="N66" s="139">
        <v>300</v>
      </c>
      <c r="O66" s="147"/>
      <c r="P66" s="140"/>
      <c r="Q66" s="40" t="s">
        <v>8</v>
      </c>
      <c r="R66" s="139">
        <v>0</v>
      </c>
      <c r="S66" s="140"/>
      <c r="T66" s="139">
        <v>0</v>
      </c>
      <c r="U66" s="140"/>
      <c r="V66" s="139" t="s">
        <v>5</v>
      </c>
      <c r="W66" s="140"/>
      <c r="X66" s="40">
        <v>0</v>
      </c>
      <c r="Y66" s="40" t="s">
        <v>5</v>
      </c>
      <c r="Z66" s="149">
        <v>0</v>
      </c>
      <c r="AA66" s="151"/>
      <c r="AB66" s="149">
        <v>0</v>
      </c>
      <c r="AC66" s="151"/>
      <c r="AD66" s="149" t="s">
        <v>5</v>
      </c>
      <c r="AE66" s="151"/>
      <c r="AF66" s="1" t="s">
        <v>6</v>
      </c>
      <c r="AG66" s="149" t="s">
        <v>5</v>
      </c>
      <c r="AH66" s="151"/>
      <c r="AI66" s="139">
        <v>10</v>
      </c>
      <c r="AJ66" s="147"/>
      <c r="AK66" s="140"/>
      <c r="AL66" s="139">
        <v>0.5</v>
      </c>
      <c r="AM66" s="140"/>
      <c r="AN66" s="40" t="s">
        <v>1</v>
      </c>
      <c r="AO66" s="139">
        <v>25</v>
      </c>
      <c r="AP66" s="147"/>
      <c r="AQ66" s="140"/>
      <c r="AR66" s="139" t="s">
        <v>8</v>
      </c>
      <c r="AS66" s="140"/>
      <c r="AT66" s="139">
        <v>0</v>
      </c>
      <c r="AU66" s="140"/>
      <c r="AV66" s="139" t="s">
        <v>6</v>
      </c>
      <c r="AW66" s="140"/>
      <c r="AX66" s="139" t="s">
        <v>5</v>
      </c>
      <c r="AY66" s="140"/>
      <c r="AZ66" s="139">
        <v>0</v>
      </c>
      <c r="BA66" s="140"/>
      <c r="BB66" s="154" t="s">
        <v>5</v>
      </c>
      <c r="BC66" s="154"/>
      <c r="BD66" s="149">
        <v>15</v>
      </c>
      <c r="BE66" s="151"/>
      <c r="BF66" s="149">
        <v>0</v>
      </c>
      <c r="BG66" s="150"/>
      <c r="BH66" s="151"/>
      <c r="BI66" s="1" t="s">
        <v>4</v>
      </c>
      <c r="BJ66" s="149">
        <v>300</v>
      </c>
      <c r="BK66" s="150"/>
      <c r="BL66" s="151"/>
      <c r="BM66" s="149" t="s">
        <v>8</v>
      </c>
      <c r="BN66" s="151"/>
      <c r="BO66" s="40">
        <v>20</v>
      </c>
      <c r="BP66" s="139">
        <v>1</v>
      </c>
      <c r="BQ66" s="140"/>
      <c r="BR66" s="139" t="s">
        <v>1</v>
      </c>
      <c r="BS66" s="140"/>
      <c r="BT66" s="139">
        <v>8</v>
      </c>
      <c r="BU66" s="140"/>
      <c r="BV66" s="40" t="s">
        <v>8</v>
      </c>
      <c r="BW66" s="1">
        <v>0</v>
      </c>
      <c r="BX66" s="1">
        <v>0</v>
      </c>
      <c r="BY66" s="1" t="s">
        <v>5</v>
      </c>
      <c r="BZ66" s="1">
        <v>0</v>
      </c>
      <c r="CA66" s="1" t="s">
        <v>5</v>
      </c>
    </row>
    <row r="67" spans="1:79" ht="31.5" customHeight="1">
      <c r="A67" s="271" t="s">
        <v>54</v>
      </c>
      <c r="B67" s="272"/>
      <c r="C67" s="272"/>
      <c r="D67" s="272"/>
      <c r="E67" s="273"/>
      <c r="F67" s="4">
        <f>SUM(F61:F66)</f>
        <v>515</v>
      </c>
      <c r="G67" s="19">
        <f>SUM(G61:G66)</f>
        <v>19</v>
      </c>
      <c r="H67" s="137">
        <f>SUM(H61:H66)</f>
        <v>35</v>
      </c>
      <c r="I67" s="219"/>
      <c r="J67" s="138"/>
      <c r="K67" s="137">
        <f>SUM(K61:K66)</f>
        <v>3</v>
      </c>
      <c r="L67" s="138"/>
      <c r="M67" s="59" t="s">
        <v>118</v>
      </c>
      <c r="N67" s="137" t="s">
        <v>9</v>
      </c>
      <c r="O67" s="219"/>
      <c r="P67" s="138"/>
      <c r="Q67" s="59" t="s">
        <v>118</v>
      </c>
      <c r="R67" s="137">
        <f>SUM(R61:R66)</f>
        <v>10</v>
      </c>
      <c r="S67" s="138"/>
      <c r="T67" s="137">
        <f>SUM(T61:T66)</f>
        <v>0.5</v>
      </c>
      <c r="U67" s="138"/>
      <c r="V67" s="137" t="s">
        <v>118</v>
      </c>
      <c r="W67" s="138"/>
      <c r="X67" s="59" t="s">
        <v>9</v>
      </c>
      <c r="Y67" s="59" t="s">
        <v>118</v>
      </c>
      <c r="Z67" s="133">
        <f>SUM(Z61:Z66)</f>
        <v>120</v>
      </c>
      <c r="AA67" s="134"/>
      <c r="AB67" s="133">
        <f>SUM(AB61:AB66)</f>
        <v>5</v>
      </c>
      <c r="AC67" s="134"/>
      <c r="AD67" s="133" t="s">
        <v>118</v>
      </c>
      <c r="AE67" s="134"/>
      <c r="AF67" s="4" t="s">
        <v>9</v>
      </c>
      <c r="AG67" s="133" t="s">
        <v>118</v>
      </c>
      <c r="AH67" s="134"/>
      <c r="AI67" s="259">
        <v>25</v>
      </c>
      <c r="AJ67" s="260"/>
      <c r="AK67" s="261"/>
      <c r="AL67" s="259">
        <f>SUM(AL61:AL66)</f>
        <v>1.5</v>
      </c>
      <c r="AM67" s="261"/>
      <c r="AN67" s="40" t="s">
        <v>5</v>
      </c>
      <c r="AO67" s="139" t="s">
        <v>9</v>
      </c>
      <c r="AP67" s="147"/>
      <c r="AQ67" s="140"/>
      <c r="AR67" s="139" t="s">
        <v>5</v>
      </c>
      <c r="AS67" s="140"/>
      <c r="AT67" s="137">
        <f>SUM(AT62:AT66)</f>
        <v>0</v>
      </c>
      <c r="AU67" s="138"/>
      <c r="AV67" s="137">
        <f>SUM(AV62:AV66)</f>
        <v>0</v>
      </c>
      <c r="AW67" s="138"/>
      <c r="AX67" s="137" t="s">
        <v>118</v>
      </c>
      <c r="AY67" s="138"/>
      <c r="AZ67" s="137" t="s">
        <v>9</v>
      </c>
      <c r="BA67" s="138"/>
      <c r="BB67" s="155" t="s">
        <v>118</v>
      </c>
      <c r="BC67" s="155"/>
      <c r="BD67" s="133">
        <f>SUM(BD61:BD66)</f>
        <v>65</v>
      </c>
      <c r="BE67" s="134"/>
      <c r="BF67" s="133">
        <f>SUM(BF62:BF66)</f>
        <v>0</v>
      </c>
      <c r="BG67" s="220"/>
      <c r="BH67" s="134"/>
      <c r="BI67" s="4" t="s">
        <v>118</v>
      </c>
      <c r="BJ67" s="133" t="s">
        <v>9</v>
      </c>
      <c r="BK67" s="220"/>
      <c r="BL67" s="134"/>
      <c r="BM67" s="133" t="s">
        <v>118</v>
      </c>
      <c r="BN67" s="134"/>
      <c r="BO67" s="59">
        <f>SUM(BO61:BO66)</f>
        <v>140</v>
      </c>
      <c r="BP67" s="137">
        <f>SUM(BP61:BP66)</f>
        <v>5</v>
      </c>
      <c r="BQ67" s="138"/>
      <c r="BR67" s="137" t="s">
        <v>118</v>
      </c>
      <c r="BS67" s="138"/>
      <c r="BT67" s="137" t="s">
        <v>9</v>
      </c>
      <c r="BU67" s="138"/>
      <c r="BV67" s="59" t="s">
        <v>118</v>
      </c>
      <c r="BW67" s="4">
        <f>SUM(BW61:BW66)</f>
        <v>120</v>
      </c>
      <c r="BX67" s="4">
        <f>SUM(BX61:BX66)</f>
        <v>4</v>
      </c>
      <c r="BY67" s="4" t="s">
        <v>118</v>
      </c>
      <c r="BZ67" s="4" t="s">
        <v>9</v>
      </c>
      <c r="CA67" s="4" t="s">
        <v>118</v>
      </c>
    </row>
    <row r="68" spans="1:79" ht="30.75" customHeight="1">
      <c r="A68" s="156" t="s">
        <v>49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8"/>
    </row>
    <row r="69" spans="1:79" ht="20.45" customHeight="1">
      <c r="A69" s="2">
        <v>25</v>
      </c>
      <c r="B69" s="16" t="s">
        <v>16</v>
      </c>
      <c r="C69" s="175" t="s">
        <v>143</v>
      </c>
      <c r="D69" s="189"/>
      <c r="E69" s="11" t="s">
        <v>86</v>
      </c>
      <c r="F69" s="1">
        <f>H69+R69+Z69+AI69+AT69+BD69+BO69+BW69</f>
        <v>30</v>
      </c>
      <c r="G69" s="29">
        <f>K69+T69+AB69+AL69+AV69+BF69+BP69+BX69</f>
        <v>1</v>
      </c>
      <c r="H69" s="139">
        <v>0</v>
      </c>
      <c r="I69" s="147"/>
      <c r="J69" s="140"/>
      <c r="K69" s="139">
        <v>0</v>
      </c>
      <c r="L69" s="140"/>
      <c r="M69" s="40" t="s">
        <v>5</v>
      </c>
      <c r="N69" s="139">
        <v>0</v>
      </c>
      <c r="O69" s="147"/>
      <c r="P69" s="140"/>
      <c r="Q69" s="40" t="s">
        <v>5</v>
      </c>
      <c r="R69" s="139">
        <v>0</v>
      </c>
      <c r="S69" s="140"/>
      <c r="T69" s="139">
        <v>0</v>
      </c>
      <c r="U69" s="140"/>
      <c r="V69" s="139" t="s">
        <v>5</v>
      </c>
      <c r="W69" s="140"/>
      <c r="X69" s="40">
        <v>0</v>
      </c>
      <c r="Y69" s="40" t="s">
        <v>5</v>
      </c>
      <c r="Z69" s="149">
        <v>30</v>
      </c>
      <c r="AA69" s="151"/>
      <c r="AB69" s="149">
        <v>1</v>
      </c>
      <c r="AC69" s="151"/>
      <c r="AD69" s="149" t="s">
        <v>4</v>
      </c>
      <c r="AE69" s="151"/>
      <c r="AF69" s="1">
        <v>20</v>
      </c>
      <c r="AG69" s="149" t="s">
        <v>3</v>
      </c>
      <c r="AH69" s="151"/>
      <c r="AI69" s="139">
        <v>0</v>
      </c>
      <c r="AJ69" s="147"/>
      <c r="AK69" s="140"/>
      <c r="AL69" s="139">
        <v>0</v>
      </c>
      <c r="AM69" s="140"/>
      <c r="AN69" s="40" t="s">
        <v>5</v>
      </c>
      <c r="AO69" s="139">
        <v>0</v>
      </c>
      <c r="AP69" s="147"/>
      <c r="AQ69" s="140"/>
      <c r="AR69" s="139" t="s">
        <v>5</v>
      </c>
      <c r="AS69" s="140"/>
      <c r="AT69" s="139">
        <v>0</v>
      </c>
      <c r="AU69" s="140"/>
      <c r="AV69" s="139">
        <v>0</v>
      </c>
      <c r="AW69" s="140"/>
      <c r="AX69" s="139" t="s">
        <v>5</v>
      </c>
      <c r="AY69" s="140"/>
      <c r="AZ69" s="139">
        <v>0</v>
      </c>
      <c r="BA69" s="140"/>
      <c r="BB69" s="154" t="s">
        <v>5</v>
      </c>
      <c r="BC69" s="154"/>
      <c r="BD69" s="149">
        <v>0</v>
      </c>
      <c r="BE69" s="151"/>
      <c r="BF69" s="149">
        <v>0</v>
      </c>
      <c r="BG69" s="150"/>
      <c r="BH69" s="151"/>
      <c r="BI69" s="1" t="s">
        <v>5</v>
      </c>
      <c r="BJ69" s="149">
        <v>0</v>
      </c>
      <c r="BK69" s="150"/>
      <c r="BL69" s="151"/>
      <c r="BM69" s="149" t="s">
        <v>5</v>
      </c>
      <c r="BN69" s="151"/>
      <c r="BO69" s="40">
        <v>0</v>
      </c>
      <c r="BP69" s="139">
        <v>0</v>
      </c>
      <c r="BQ69" s="140"/>
      <c r="BR69" s="139" t="s">
        <v>5</v>
      </c>
      <c r="BS69" s="140"/>
      <c r="BT69" s="139">
        <v>0</v>
      </c>
      <c r="BU69" s="140"/>
      <c r="BV69" s="40" t="s">
        <v>5</v>
      </c>
      <c r="BW69" s="1">
        <v>0</v>
      </c>
      <c r="BX69" s="1">
        <v>0</v>
      </c>
      <c r="BY69" s="1" t="s">
        <v>5</v>
      </c>
      <c r="BZ69" s="1">
        <v>0</v>
      </c>
      <c r="CA69" s="1" t="s">
        <v>5</v>
      </c>
    </row>
    <row r="70" spans="1:79" ht="27" customHeight="1">
      <c r="A70" s="70">
        <v>33</v>
      </c>
      <c r="B70" s="14" t="s">
        <v>16</v>
      </c>
      <c r="C70" s="254" t="s">
        <v>135</v>
      </c>
      <c r="D70" s="255"/>
      <c r="E70" s="3" t="s">
        <v>87</v>
      </c>
      <c r="F70" s="1">
        <v>20</v>
      </c>
      <c r="G70" s="29">
        <v>0</v>
      </c>
      <c r="H70" s="139">
        <v>0</v>
      </c>
      <c r="I70" s="147"/>
      <c r="J70" s="140"/>
      <c r="K70" s="139">
        <v>0</v>
      </c>
      <c r="L70" s="140"/>
      <c r="M70" s="40" t="s">
        <v>5</v>
      </c>
      <c r="N70" s="139">
        <v>0</v>
      </c>
      <c r="O70" s="147"/>
      <c r="P70" s="140"/>
      <c r="Q70" s="40" t="s">
        <v>5</v>
      </c>
      <c r="R70" s="139">
        <v>0</v>
      </c>
      <c r="S70" s="140"/>
      <c r="T70" s="139">
        <v>0</v>
      </c>
      <c r="U70" s="140"/>
      <c r="V70" s="139" t="s">
        <v>5</v>
      </c>
      <c r="W70" s="140"/>
      <c r="X70" s="40">
        <v>0</v>
      </c>
      <c r="Y70" s="40" t="s">
        <v>5</v>
      </c>
      <c r="Z70" s="149">
        <v>20</v>
      </c>
      <c r="AA70" s="151"/>
      <c r="AB70" s="149">
        <v>0</v>
      </c>
      <c r="AC70" s="151"/>
      <c r="AD70" s="149" t="s">
        <v>4</v>
      </c>
      <c r="AE70" s="151"/>
      <c r="AF70" s="1">
        <v>20</v>
      </c>
      <c r="AG70" s="149" t="s">
        <v>3</v>
      </c>
      <c r="AH70" s="151"/>
      <c r="AI70" s="139">
        <v>0</v>
      </c>
      <c r="AJ70" s="147"/>
      <c r="AK70" s="140"/>
      <c r="AL70" s="139">
        <v>0</v>
      </c>
      <c r="AM70" s="140"/>
      <c r="AN70" s="40" t="s">
        <v>5</v>
      </c>
      <c r="AO70" s="139">
        <v>0</v>
      </c>
      <c r="AP70" s="147"/>
      <c r="AQ70" s="140"/>
      <c r="AR70" s="139" t="s">
        <v>5</v>
      </c>
      <c r="AS70" s="140"/>
      <c r="AT70" s="139">
        <v>0</v>
      </c>
      <c r="AU70" s="140"/>
      <c r="AV70" s="139">
        <v>0</v>
      </c>
      <c r="AW70" s="140"/>
      <c r="AX70" s="139" t="s">
        <v>5</v>
      </c>
      <c r="AY70" s="140"/>
      <c r="AZ70" s="139">
        <v>0</v>
      </c>
      <c r="BA70" s="140"/>
      <c r="BB70" s="154" t="s">
        <v>5</v>
      </c>
      <c r="BC70" s="154"/>
      <c r="BD70" s="149">
        <v>0</v>
      </c>
      <c r="BE70" s="151"/>
      <c r="BF70" s="149">
        <v>0</v>
      </c>
      <c r="BG70" s="150"/>
      <c r="BH70" s="151"/>
      <c r="BI70" s="1" t="s">
        <v>5</v>
      </c>
      <c r="BJ70" s="149">
        <v>0</v>
      </c>
      <c r="BK70" s="150"/>
      <c r="BL70" s="151"/>
      <c r="BM70" s="149" t="s">
        <v>5</v>
      </c>
      <c r="BN70" s="151"/>
      <c r="BO70" s="40">
        <v>0</v>
      </c>
      <c r="BP70" s="139">
        <v>0</v>
      </c>
      <c r="BQ70" s="140"/>
      <c r="BR70" s="139" t="s">
        <v>5</v>
      </c>
      <c r="BS70" s="140"/>
      <c r="BT70" s="139">
        <v>0</v>
      </c>
      <c r="BU70" s="140"/>
      <c r="BV70" s="40" t="s">
        <v>5</v>
      </c>
      <c r="BW70" s="1">
        <v>0</v>
      </c>
      <c r="BX70" s="1">
        <v>0</v>
      </c>
      <c r="BY70" s="1" t="s">
        <v>5</v>
      </c>
      <c r="BZ70" s="1">
        <v>0</v>
      </c>
      <c r="CA70" s="1" t="s">
        <v>5</v>
      </c>
    </row>
    <row r="71" spans="1:79" ht="31.5" customHeight="1">
      <c r="A71" s="194" t="s">
        <v>60</v>
      </c>
      <c r="B71" s="195"/>
      <c r="C71" s="195"/>
      <c r="D71" s="195"/>
      <c r="E71" s="196"/>
      <c r="F71" s="5">
        <f>SUM(F50,F54,F67,F69,F70)</f>
        <v>890</v>
      </c>
      <c r="G71" s="20">
        <f>G50+G54+G67+G70+G69</f>
        <v>33</v>
      </c>
      <c r="H71" s="141">
        <f>H50+H54+H67+H70+H69</f>
        <v>160</v>
      </c>
      <c r="I71" s="185"/>
      <c r="J71" s="142"/>
      <c r="K71" s="141">
        <f>K50+K54+K67+K70+K69</f>
        <v>9.5</v>
      </c>
      <c r="L71" s="142"/>
      <c r="M71" s="5" t="s">
        <v>118</v>
      </c>
      <c r="N71" s="141" t="s">
        <v>9</v>
      </c>
      <c r="O71" s="185"/>
      <c r="P71" s="142"/>
      <c r="Q71" s="59" t="s">
        <v>118</v>
      </c>
      <c r="R71" s="141">
        <f>R50+R54+R67+R70</f>
        <v>10</v>
      </c>
      <c r="S71" s="142"/>
      <c r="T71" s="141">
        <f>T50+T54+T67+T70</f>
        <v>0.5</v>
      </c>
      <c r="U71" s="142"/>
      <c r="V71" s="141" t="s">
        <v>118</v>
      </c>
      <c r="W71" s="142"/>
      <c r="X71" s="5" t="s">
        <v>9</v>
      </c>
      <c r="Y71" s="59" t="s">
        <v>118</v>
      </c>
      <c r="Z71" s="141">
        <f>Z50+Z54+Z67+Z70+Z69</f>
        <v>205</v>
      </c>
      <c r="AA71" s="142"/>
      <c r="AB71" s="141">
        <f>AB50+AB54+AB67+AB70+AB69</f>
        <v>7.5</v>
      </c>
      <c r="AC71" s="142"/>
      <c r="AD71" s="141" t="s">
        <v>118</v>
      </c>
      <c r="AE71" s="142"/>
      <c r="AF71" s="5" t="s">
        <v>9</v>
      </c>
      <c r="AG71" s="137" t="s">
        <v>118</v>
      </c>
      <c r="AH71" s="138"/>
      <c r="AI71" s="141">
        <f>AI50+AI54+AI67+AI70+AI69</f>
        <v>115</v>
      </c>
      <c r="AJ71" s="185"/>
      <c r="AK71" s="142"/>
      <c r="AL71" s="141">
        <f>AL50+AL54+AL67+AL70</f>
        <v>6.5</v>
      </c>
      <c r="AM71" s="142"/>
      <c r="AN71" s="5" t="s">
        <v>118</v>
      </c>
      <c r="AO71" s="141" t="s">
        <v>9</v>
      </c>
      <c r="AP71" s="185"/>
      <c r="AQ71" s="142"/>
      <c r="AR71" s="137" t="s">
        <v>118</v>
      </c>
      <c r="AS71" s="138"/>
      <c r="AT71" s="141">
        <f>AT50+AT54+AT61+AT67+AT70</f>
        <v>0</v>
      </c>
      <c r="AU71" s="142"/>
      <c r="AV71" s="141">
        <f>AV50+AV54+AV67+AV70</f>
        <v>0</v>
      </c>
      <c r="AW71" s="142"/>
      <c r="AX71" s="141" t="s">
        <v>118</v>
      </c>
      <c r="AY71" s="142"/>
      <c r="AZ71" s="141" t="s">
        <v>9</v>
      </c>
      <c r="BA71" s="142"/>
      <c r="BB71" s="155" t="s">
        <v>118</v>
      </c>
      <c r="BC71" s="155"/>
      <c r="BD71" s="141">
        <v>140</v>
      </c>
      <c r="BE71" s="142"/>
      <c r="BF71" s="141">
        <f>BF50+BF54+BF67+BF70</f>
        <v>0</v>
      </c>
      <c r="BG71" s="185"/>
      <c r="BH71" s="142"/>
      <c r="BI71" s="5" t="s">
        <v>118</v>
      </c>
      <c r="BJ71" s="141" t="s">
        <v>9</v>
      </c>
      <c r="BK71" s="185"/>
      <c r="BL71" s="142"/>
      <c r="BM71" s="137" t="s">
        <v>118</v>
      </c>
      <c r="BN71" s="138"/>
      <c r="BO71" s="5">
        <f>BO50+BO54+BO61+BO67+BO70</f>
        <v>140</v>
      </c>
      <c r="BP71" s="141">
        <f>BP50+BP54+BP67+BP70</f>
        <v>5</v>
      </c>
      <c r="BQ71" s="142"/>
      <c r="BR71" s="141" t="s">
        <v>118</v>
      </c>
      <c r="BS71" s="142"/>
      <c r="BT71" s="141" t="s">
        <v>9</v>
      </c>
      <c r="BU71" s="142"/>
      <c r="BV71" s="59" t="s">
        <v>118</v>
      </c>
      <c r="BW71" s="5">
        <f>BW50+BW54+BW61+BW67+BW70</f>
        <v>120</v>
      </c>
      <c r="BX71" s="5">
        <f>BX50+BX54+BX67+BX70</f>
        <v>4</v>
      </c>
      <c r="BY71" s="5" t="s">
        <v>118</v>
      </c>
      <c r="BZ71" s="5" t="s">
        <v>9</v>
      </c>
      <c r="CA71" s="59" t="s">
        <v>118</v>
      </c>
    </row>
    <row r="72" spans="1:79" ht="14.1" customHeight="1">
      <c r="A72" s="197"/>
      <c r="B72" s="198"/>
      <c r="C72" s="198"/>
      <c r="D72" s="198"/>
      <c r="E72" s="199"/>
      <c r="F72" s="289" t="s">
        <v>53</v>
      </c>
      <c r="G72" s="290"/>
      <c r="H72" s="290"/>
      <c r="I72" s="290"/>
      <c r="J72" s="290"/>
      <c r="K72" s="290"/>
      <c r="L72" s="290"/>
      <c r="M72" s="290"/>
      <c r="N72" s="233">
        <v>1</v>
      </c>
      <c r="O72" s="233"/>
      <c r="P72" s="233"/>
      <c r="Q72" s="234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</row>
    <row r="73" spans="1:79" ht="4.5" customHeight="1">
      <c r="A73" s="71"/>
      <c r="B73" s="71"/>
      <c r="C73" s="71"/>
      <c r="D73" s="71"/>
      <c r="E73" s="71"/>
      <c r="F73" s="72"/>
      <c r="G73" s="73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</row>
    <row r="74" spans="1:79" ht="15.75" hidden="1" customHeight="1">
      <c r="A74" s="71"/>
      <c r="B74" s="71"/>
      <c r="C74" s="71"/>
      <c r="D74" s="71"/>
      <c r="E74" s="71"/>
      <c r="F74" s="72"/>
      <c r="G74" s="73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</row>
    <row r="75" spans="1:79" s="74" customFormat="1" ht="15.75" hidden="1" customHeight="1">
      <c r="A75" s="71"/>
      <c r="B75" s="71"/>
      <c r="C75" s="71"/>
      <c r="D75" s="71"/>
      <c r="E75" s="71"/>
      <c r="F75" s="72"/>
      <c r="G75" s="73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</row>
    <row r="76" spans="1:79" s="74" customFormat="1" ht="15.75" hidden="1" customHeight="1">
      <c r="A76" s="71"/>
      <c r="B76" s="71"/>
      <c r="C76" s="71"/>
      <c r="D76" s="71"/>
      <c r="E76" s="71"/>
      <c r="F76" s="72"/>
      <c r="G76" s="73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</row>
    <row r="77" spans="1:79" s="74" customFormat="1" ht="15.75" hidden="1" customHeight="1">
      <c r="A77" s="71"/>
      <c r="B77" s="71"/>
      <c r="C77" s="71"/>
      <c r="D77" s="71"/>
      <c r="E77" s="71"/>
      <c r="F77" s="72"/>
      <c r="G77" s="73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</row>
    <row r="78" spans="1:79" s="74" customFormat="1" ht="15.75" hidden="1" customHeight="1">
      <c r="A78" s="71"/>
      <c r="B78" s="71"/>
      <c r="C78" s="71"/>
      <c r="D78" s="71"/>
      <c r="E78" s="71"/>
      <c r="F78" s="72"/>
      <c r="G78" s="73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</row>
    <row r="79" spans="1:79" s="74" customFormat="1" ht="15.75" hidden="1" customHeight="1">
      <c r="A79" s="71"/>
      <c r="B79" s="71"/>
      <c r="C79" s="71"/>
      <c r="D79" s="71"/>
      <c r="E79" s="71"/>
      <c r="F79" s="72"/>
      <c r="G79" s="73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</row>
    <row r="80" spans="1:79" s="74" customFormat="1" ht="15.75" hidden="1" customHeight="1">
      <c r="A80" s="71"/>
      <c r="B80" s="71"/>
      <c r="C80" s="71"/>
      <c r="D80" s="71"/>
      <c r="E80" s="71"/>
      <c r="F80" s="72"/>
      <c r="G80" s="73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</row>
    <row r="81" spans="1:79" s="74" customFormat="1" ht="15.95" customHeight="1">
      <c r="A81" s="71"/>
      <c r="B81" s="71"/>
      <c r="C81" s="71"/>
      <c r="D81" s="71"/>
      <c r="E81" s="71"/>
      <c r="F81" s="72"/>
      <c r="G81" s="73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</row>
    <row r="82" spans="1:79" s="74" customFormat="1" ht="3" customHeight="1">
      <c r="A82" s="71"/>
      <c r="B82" s="71"/>
      <c r="C82" s="71"/>
      <c r="D82" s="71"/>
      <c r="E82" s="71"/>
      <c r="F82" s="72"/>
      <c r="G82" s="73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</row>
    <row r="83" spans="1:79" s="74" customFormat="1" ht="15.75" hidden="1" customHeight="1">
      <c r="A83" s="71"/>
      <c r="B83" s="71"/>
      <c r="C83" s="71"/>
      <c r="D83" s="71"/>
      <c r="E83" s="71"/>
      <c r="F83" s="72"/>
      <c r="G83" s="73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</row>
    <row r="84" spans="1:79" s="74" customFormat="1" ht="15.75" hidden="1" customHeight="1">
      <c r="A84" s="71"/>
      <c r="B84" s="71"/>
      <c r="C84" s="71"/>
      <c r="D84" s="71"/>
      <c r="E84" s="71"/>
      <c r="F84" s="72"/>
      <c r="G84" s="73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</row>
    <row r="85" spans="1:79" s="74" customFormat="1" ht="15.75" hidden="1" customHeight="1">
      <c r="A85" s="71"/>
      <c r="B85" s="71"/>
      <c r="C85" s="71"/>
      <c r="D85" s="71"/>
      <c r="E85" s="71"/>
      <c r="F85" s="72"/>
      <c r="G85" s="73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</row>
    <row r="86" spans="1:79" s="74" customFormat="1" ht="15.75" hidden="1" customHeight="1">
      <c r="A86" s="71"/>
      <c r="B86" s="71"/>
      <c r="C86" s="71"/>
      <c r="D86" s="71"/>
      <c r="E86" s="71"/>
      <c r="F86" s="72"/>
      <c r="G86" s="73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</row>
    <row r="87" spans="1:79" s="74" customFormat="1" ht="14.25" hidden="1" customHeight="1">
      <c r="A87" s="71"/>
      <c r="B87" s="71"/>
      <c r="C87" s="71"/>
      <c r="D87" s="71"/>
      <c r="E87" s="71"/>
      <c r="F87" s="72"/>
      <c r="G87" s="73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</row>
    <row r="88" spans="1:79" s="74" customFormat="1" ht="15.75" hidden="1" customHeight="1">
      <c r="A88" s="71"/>
      <c r="B88" s="71"/>
      <c r="C88" s="71"/>
      <c r="D88" s="71"/>
      <c r="E88" s="71"/>
      <c r="F88" s="72"/>
      <c r="G88" s="73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</row>
    <row r="89" spans="1:79" s="74" customFormat="1" ht="15.75" hidden="1" customHeight="1">
      <c r="A89" s="71"/>
      <c r="B89" s="71"/>
      <c r="C89" s="71"/>
      <c r="D89" s="71"/>
      <c r="E89" s="71"/>
      <c r="F89" s="72"/>
      <c r="G89" s="73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</row>
    <row r="90" spans="1:79" s="74" customFormat="1" ht="15.75" hidden="1" customHeight="1">
      <c r="A90" s="71"/>
      <c r="B90" s="71"/>
      <c r="C90" s="71"/>
      <c r="D90" s="71"/>
      <c r="E90" s="71"/>
      <c r="F90" s="72"/>
      <c r="G90" s="73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</row>
    <row r="91" spans="1:79" s="74" customFormat="1" ht="15.75" hidden="1" customHeight="1">
      <c r="A91" s="71"/>
      <c r="B91" s="71"/>
      <c r="C91" s="71"/>
      <c r="D91" s="71"/>
      <c r="E91" s="71"/>
      <c r="F91" s="72"/>
      <c r="G91" s="7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</row>
    <row r="92" spans="1:79" s="74" customFormat="1" ht="15.75" hidden="1" customHeight="1">
      <c r="A92" s="71"/>
      <c r="B92" s="71"/>
      <c r="C92" s="71"/>
      <c r="D92" s="71"/>
      <c r="E92" s="71"/>
      <c r="F92" s="72"/>
      <c r="G92" s="73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</row>
    <row r="93" spans="1:79" s="74" customFormat="1" ht="15" hidden="1" customHeight="1">
      <c r="A93" s="71"/>
      <c r="B93" s="71"/>
      <c r="C93" s="71"/>
      <c r="D93" s="71"/>
      <c r="E93" s="71"/>
      <c r="F93" s="72"/>
      <c r="G93" s="73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</row>
    <row r="94" spans="1:79" s="74" customFormat="1" ht="15.75" hidden="1" customHeight="1">
      <c r="A94" s="71"/>
      <c r="B94" s="71"/>
      <c r="C94" s="71"/>
      <c r="D94" s="71"/>
      <c r="E94" s="71"/>
      <c r="F94" s="72"/>
      <c r="G94" s="73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</row>
    <row r="95" spans="1:79" s="74" customFormat="1" ht="15.75" hidden="1" customHeight="1">
      <c r="A95" s="71"/>
      <c r="B95" s="71"/>
      <c r="C95" s="71"/>
      <c r="D95" s="71"/>
      <c r="E95" s="71"/>
      <c r="F95" s="72"/>
      <c r="G95" s="73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</row>
    <row r="96" spans="1:79" s="74" customFormat="1" ht="15.75" hidden="1" customHeight="1">
      <c r="A96" s="71"/>
      <c r="B96" s="71"/>
      <c r="C96" s="71"/>
      <c r="D96" s="71"/>
      <c r="E96" s="71"/>
      <c r="F96" s="72"/>
      <c r="G96" s="73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</row>
    <row r="97" spans="1:79" s="74" customFormat="1" ht="15.75" hidden="1" customHeight="1">
      <c r="A97" s="71"/>
      <c r="B97" s="71"/>
      <c r="C97" s="71"/>
      <c r="D97" s="71"/>
      <c r="E97" s="71"/>
      <c r="F97" s="72"/>
      <c r="G97" s="73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</row>
    <row r="98" spans="1:79" s="74" customFormat="1" ht="15.75" hidden="1" customHeight="1">
      <c r="A98" s="71"/>
      <c r="B98" s="71"/>
      <c r="C98" s="71"/>
      <c r="D98" s="71"/>
      <c r="E98" s="71"/>
      <c r="F98" s="72"/>
      <c r="G98" s="73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</row>
    <row r="99" spans="1:79" s="74" customFormat="1" ht="15.75" hidden="1" customHeight="1">
      <c r="A99" s="71"/>
      <c r="B99" s="71"/>
      <c r="C99" s="71"/>
      <c r="D99" s="71"/>
      <c r="E99" s="71"/>
      <c r="F99" s="72"/>
      <c r="G99" s="73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</row>
    <row r="100" spans="1:79" s="74" customFormat="1" ht="15.95" customHeight="1">
      <c r="A100" s="170" t="s">
        <v>115</v>
      </c>
      <c r="B100" s="13"/>
      <c r="C100" s="205" t="s">
        <v>51</v>
      </c>
      <c r="D100" s="206"/>
      <c r="E100" s="170" t="s">
        <v>52</v>
      </c>
      <c r="F100" s="246" t="s">
        <v>27</v>
      </c>
      <c r="G100" s="247"/>
      <c r="H100" s="283" t="s">
        <v>44</v>
      </c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4"/>
      <c r="BK100" s="284"/>
      <c r="BL100" s="284"/>
      <c r="BM100" s="284"/>
      <c r="BN100" s="284"/>
      <c r="BO100" s="284"/>
      <c r="BP100" s="284"/>
      <c r="BQ100" s="284"/>
      <c r="BR100" s="284"/>
      <c r="BS100" s="284"/>
      <c r="BT100" s="284"/>
      <c r="BU100" s="284"/>
      <c r="BV100" s="284"/>
      <c r="BW100" s="284"/>
      <c r="BX100" s="284"/>
      <c r="BY100" s="284"/>
      <c r="BZ100" s="284"/>
      <c r="CA100" s="285"/>
    </row>
    <row r="101" spans="1:79" ht="18" customHeight="1">
      <c r="A101" s="172"/>
      <c r="B101" s="50"/>
      <c r="C101" s="207"/>
      <c r="D101" s="208"/>
      <c r="E101" s="172"/>
      <c r="F101" s="248" t="s">
        <v>28</v>
      </c>
      <c r="G101" s="278" t="s">
        <v>15</v>
      </c>
      <c r="H101" s="235" t="s">
        <v>36</v>
      </c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6"/>
      <c r="BL101" s="236"/>
      <c r="BM101" s="236"/>
      <c r="BN101" s="237"/>
      <c r="BO101" s="301" t="s">
        <v>122</v>
      </c>
      <c r="BP101" s="302"/>
      <c r="BQ101" s="302"/>
      <c r="BR101" s="302"/>
      <c r="BS101" s="302"/>
      <c r="BT101" s="302"/>
      <c r="BU101" s="302"/>
      <c r="BV101" s="302"/>
      <c r="BW101" s="302"/>
      <c r="BX101" s="302"/>
      <c r="BY101" s="302"/>
      <c r="BZ101" s="302"/>
      <c r="CA101" s="303"/>
    </row>
    <row r="102" spans="1:79" ht="35.25" customHeight="1">
      <c r="A102" s="172"/>
      <c r="B102" s="50"/>
      <c r="C102" s="207"/>
      <c r="D102" s="208"/>
      <c r="E102" s="172"/>
      <c r="F102" s="249"/>
      <c r="G102" s="279"/>
      <c r="H102" s="202" t="s">
        <v>29</v>
      </c>
      <c r="I102" s="203"/>
      <c r="J102" s="203"/>
      <c r="K102" s="203"/>
      <c r="L102" s="203"/>
      <c r="M102" s="203"/>
      <c r="N102" s="203"/>
      <c r="O102" s="203"/>
      <c r="P102" s="203"/>
      <c r="Q102" s="204"/>
      <c r="R102" s="202" t="s">
        <v>30</v>
      </c>
      <c r="S102" s="203"/>
      <c r="T102" s="203"/>
      <c r="U102" s="203"/>
      <c r="V102" s="203"/>
      <c r="W102" s="203"/>
      <c r="X102" s="203"/>
      <c r="Y102" s="204"/>
      <c r="Z102" s="235" t="s">
        <v>31</v>
      </c>
      <c r="AA102" s="236"/>
      <c r="AB102" s="236"/>
      <c r="AC102" s="236"/>
      <c r="AD102" s="236"/>
      <c r="AE102" s="236"/>
      <c r="AF102" s="236"/>
      <c r="AG102" s="236"/>
      <c r="AH102" s="237"/>
      <c r="AI102" s="202" t="s">
        <v>32</v>
      </c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4"/>
      <c r="AT102" s="202" t="s">
        <v>33</v>
      </c>
      <c r="AU102" s="203"/>
      <c r="AV102" s="203"/>
      <c r="AW102" s="203"/>
      <c r="AX102" s="203"/>
      <c r="AY102" s="203"/>
      <c r="AZ102" s="203"/>
      <c r="BA102" s="203"/>
      <c r="BB102" s="203"/>
      <c r="BC102" s="204"/>
      <c r="BD102" s="286" t="s">
        <v>121</v>
      </c>
      <c r="BE102" s="287"/>
      <c r="BF102" s="287"/>
      <c r="BG102" s="287"/>
      <c r="BH102" s="287"/>
      <c r="BI102" s="287"/>
      <c r="BJ102" s="287"/>
      <c r="BK102" s="287"/>
      <c r="BL102" s="287"/>
      <c r="BM102" s="287"/>
      <c r="BN102" s="288"/>
      <c r="BO102" s="202" t="s">
        <v>35</v>
      </c>
      <c r="BP102" s="203"/>
      <c r="BQ102" s="203"/>
      <c r="BR102" s="203"/>
      <c r="BS102" s="203"/>
      <c r="BT102" s="203"/>
      <c r="BU102" s="203"/>
      <c r="BV102" s="204"/>
      <c r="BW102" s="235" t="s">
        <v>108</v>
      </c>
      <c r="BX102" s="236"/>
      <c r="BY102" s="236"/>
      <c r="BZ102" s="236"/>
      <c r="CA102" s="237"/>
    </row>
    <row r="103" spans="1:79" ht="46.5" customHeight="1">
      <c r="A103" s="171"/>
      <c r="B103" s="51"/>
      <c r="C103" s="209"/>
      <c r="D103" s="210"/>
      <c r="E103" s="171"/>
      <c r="F103" s="250"/>
      <c r="G103" s="280"/>
      <c r="H103" s="177" t="s">
        <v>39</v>
      </c>
      <c r="I103" s="217"/>
      <c r="J103" s="178"/>
      <c r="K103" s="177" t="s">
        <v>15</v>
      </c>
      <c r="L103" s="178"/>
      <c r="M103" s="123" t="s">
        <v>63</v>
      </c>
      <c r="N103" s="177" t="s">
        <v>166</v>
      </c>
      <c r="O103" s="217"/>
      <c r="P103" s="178"/>
      <c r="Q103" s="123" t="s">
        <v>107</v>
      </c>
      <c r="R103" s="177" t="s">
        <v>39</v>
      </c>
      <c r="S103" s="178"/>
      <c r="T103" s="177" t="s">
        <v>15</v>
      </c>
      <c r="U103" s="178"/>
      <c r="V103" s="177" t="s">
        <v>63</v>
      </c>
      <c r="W103" s="178"/>
      <c r="X103" s="123" t="s">
        <v>166</v>
      </c>
      <c r="Y103" s="123" t="s">
        <v>107</v>
      </c>
      <c r="Z103" s="152" t="s">
        <v>39</v>
      </c>
      <c r="AA103" s="153"/>
      <c r="AB103" s="152" t="s">
        <v>15</v>
      </c>
      <c r="AC103" s="153"/>
      <c r="AD103" s="152" t="s">
        <v>63</v>
      </c>
      <c r="AE103" s="153"/>
      <c r="AF103" s="53" t="s">
        <v>166</v>
      </c>
      <c r="AG103" s="152" t="s">
        <v>107</v>
      </c>
      <c r="AH103" s="153"/>
      <c r="AI103" s="177" t="s">
        <v>39</v>
      </c>
      <c r="AJ103" s="217"/>
      <c r="AK103" s="178"/>
      <c r="AL103" s="177" t="s">
        <v>15</v>
      </c>
      <c r="AM103" s="178"/>
      <c r="AN103" s="123" t="s">
        <v>63</v>
      </c>
      <c r="AO103" s="177" t="s">
        <v>166</v>
      </c>
      <c r="AP103" s="217"/>
      <c r="AQ103" s="178"/>
      <c r="AR103" s="177" t="s">
        <v>107</v>
      </c>
      <c r="AS103" s="178"/>
      <c r="AT103" s="177" t="s">
        <v>39</v>
      </c>
      <c r="AU103" s="178"/>
      <c r="AV103" s="177" t="s">
        <v>15</v>
      </c>
      <c r="AW103" s="178"/>
      <c r="AX103" s="177" t="s">
        <v>63</v>
      </c>
      <c r="AY103" s="178"/>
      <c r="AZ103" s="177" t="s">
        <v>166</v>
      </c>
      <c r="BA103" s="178"/>
      <c r="BB103" s="258" t="s">
        <v>107</v>
      </c>
      <c r="BC103" s="258"/>
      <c r="BD103" s="152" t="s">
        <v>39</v>
      </c>
      <c r="BE103" s="153"/>
      <c r="BF103" s="152" t="s">
        <v>15</v>
      </c>
      <c r="BG103" s="293"/>
      <c r="BH103" s="153"/>
      <c r="BI103" s="53" t="s">
        <v>63</v>
      </c>
      <c r="BJ103" s="152" t="s">
        <v>166</v>
      </c>
      <c r="BK103" s="293"/>
      <c r="BL103" s="153"/>
      <c r="BM103" s="152" t="s">
        <v>107</v>
      </c>
      <c r="BN103" s="153"/>
      <c r="BO103" s="123" t="s">
        <v>39</v>
      </c>
      <c r="BP103" s="177" t="s">
        <v>15</v>
      </c>
      <c r="BQ103" s="178"/>
      <c r="BR103" s="177" t="s">
        <v>63</v>
      </c>
      <c r="BS103" s="178"/>
      <c r="BT103" s="177" t="s">
        <v>166</v>
      </c>
      <c r="BU103" s="178"/>
      <c r="BV103" s="123" t="s">
        <v>107</v>
      </c>
      <c r="BW103" s="53" t="s">
        <v>39</v>
      </c>
      <c r="BX103" s="53" t="s">
        <v>15</v>
      </c>
      <c r="BY103" s="53" t="s">
        <v>63</v>
      </c>
      <c r="BZ103" s="53" t="s">
        <v>166</v>
      </c>
      <c r="CA103" s="75" t="s">
        <v>107</v>
      </c>
    </row>
    <row r="104" spans="1:79" ht="24.95" customHeight="1">
      <c r="A104" s="156" t="s">
        <v>110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  <c r="BV104" s="157"/>
      <c r="BW104" s="157"/>
      <c r="BX104" s="157"/>
      <c r="BY104" s="157"/>
      <c r="BZ104" s="157"/>
      <c r="CA104" s="158"/>
    </row>
    <row r="105" spans="1:79" ht="17.25" customHeight="1">
      <c r="A105" s="7">
        <v>34</v>
      </c>
      <c r="B105" s="12" t="s">
        <v>16</v>
      </c>
      <c r="C105" s="159" t="s">
        <v>26</v>
      </c>
      <c r="D105" s="160"/>
      <c r="E105" s="3" t="s">
        <v>75</v>
      </c>
      <c r="F105" s="1">
        <f>H105+R105+Z105+AI105+AT105+BD105+BO105+BW105</f>
        <v>15</v>
      </c>
      <c r="G105" s="29">
        <f>K105+T105+AB105+AL105+AV105+BF105+BP105+BX105</f>
        <v>0.5</v>
      </c>
      <c r="H105" s="139">
        <v>0</v>
      </c>
      <c r="I105" s="147"/>
      <c r="J105" s="140"/>
      <c r="K105" s="139">
        <v>0</v>
      </c>
      <c r="L105" s="140"/>
      <c r="M105" s="40">
        <v>0</v>
      </c>
      <c r="N105" s="139">
        <v>0</v>
      </c>
      <c r="O105" s="147"/>
      <c r="P105" s="140"/>
      <c r="Q105" s="40">
        <v>0</v>
      </c>
      <c r="R105" s="139">
        <v>0</v>
      </c>
      <c r="S105" s="140"/>
      <c r="T105" s="139">
        <v>0</v>
      </c>
      <c r="U105" s="140"/>
      <c r="V105" s="139" t="s">
        <v>5</v>
      </c>
      <c r="W105" s="140"/>
      <c r="X105" s="40" t="s">
        <v>6</v>
      </c>
      <c r="Y105" s="40" t="s">
        <v>5</v>
      </c>
      <c r="Z105" s="149">
        <v>15</v>
      </c>
      <c r="AA105" s="151"/>
      <c r="AB105" s="149">
        <v>0.5</v>
      </c>
      <c r="AC105" s="151"/>
      <c r="AD105" s="149" t="s">
        <v>10</v>
      </c>
      <c r="AE105" s="151"/>
      <c r="AF105" s="18">
        <v>20</v>
      </c>
      <c r="AG105" s="149" t="s">
        <v>8</v>
      </c>
      <c r="AH105" s="151"/>
      <c r="AI105" s="139">
        <v>0</v>
      </c>
      <c r="AJ105" s="147"/>
      <c r="AK105" s="140"/>
      <c r="AL105" s="139">
        <v>0</v>
      </c>
      <c r="AM105" s="140"/>
      <c r="AN105" s="40">
        <v>0</v>
      </c>
      <c r="AO105" s="139">
        <v>0</v>
      </c>
      <c r="AP105" s="147"/>
      <c r="AQ105" s="140"/>
      <c r="AR105" s="139">
        <v>0</v>
      </c>
      <c r="AS105" s="140"/>
      <c r="AT105" s="139">
        <v>0</v>
      </c>
      <c r="AU105" s="140"/>
      <c r="AV105" s="139">
        <v>0</v>
      </c>
      <c r="AW105" s="140"/>
      <c r="AX105" s="139" t="s">
        <v>5</v>
      </c>
      <c r="AY105" s="140"/>
      <c r="AZ105" s="139">
        <v>0</v>
      </c>
      <c r="BA105" s="140"/>
      <c r="BB105" s="154" t="s">
        <v>5</v>
      </c>
      <c r="BC105" s="154"/>
      <c r="BD105" s="149">
        <v>0</v>
      </c>
      <c r="BE105" s="151"/>
      <c r="BF105" s="149">
        <v>0</v>
      </c>
      <c r="BG105" s="150"/>
      <c r="BH105" s="151"/>
      <c r="BI105" s="1">
        <v>0</v>
      </c>
      <c r="BJ105" s="149">
        <v>0</v>
      </c>
      <c r="BK105" s="150"/>
      <c r="BL105" s="151"/>
      <c r="BM105" s="149">
        <v>0</v>
      </c>
      <c r="BN105" s="151"/>
      <c r="BO105" s="40">
        <v>0</v>
      </c>
      <c r="BP105" s="139">
        <v>0</v>
      </c>
      <c r="BQ105" s="140"/>
      <c r="BR105" s="139" t="s">
        <v>5</v>
      </c>
      <c r="BS105" s="140"/>
      <c r="BT105" s="139">
        <v>0</v>
      </c>
      <c r="BU105" s="140"/>
      <c r="BV105" s="40" t="s">
        <v>5</v>
      </c>
      <c r="BW105" s="1">
        <v>0</v>
      </c>
      <c r="BX105" s="1">
        <v>0</v>
      </c>
      <c r="BY105" s="1" t="s">
        <v>5</v>
      </c>
      <c r="BZ105" s="1">
        <v>0</v>
      </c>
      <c r="CA105" s="1" t="s">
        <v>5</v>
      </c>
    </row>
    <row r="106" spans="1:79" ht="18" customHeight="1">
      <c r="A106" s="251" t="s">
        <v>109</v>
      </c>
      <c r="B106" s="252"/>
      <c r="C106" s="252"/>
      <c r="D106" s="252"/>
      <c r="E106" s="253"/>
      <c r="F106" s="4">
        <f>SUM(F105)</f>
        <v>15</v>
      </c>
      <c r="G106" s="19">
        <f>SUM(G105)</f>
        <v>0.5</v>
      </c>
      <c r="H106" s="137">
        <f>SUM(H105)</f>
        <v>0</v>
      </c>
      <c r="I106" s="219"/>
      <c r="J106" s="138"/>
      <c r="K106" s="137">
        <f>SUM(K105)</f>
        <v>0</v>
      </c>
      <c r="L106" s="138"/>
      <c r="M106" s="59" t="s">
        <v>118</v>
      </c>
      <c r="N106" s="137" t="s">
        <v>9</v>
      </c>
      <c r="O106" s="219"/>
      <c r="P106" s="138"/>
      <c r="Q106" s="59" t="s">
        <v>118</v>
      </c>
      <c r="R106" s="137">
        <f>SUM(R105)</f>
        <v>0</v>
      </c>
      <c r="S106" s="138"/>
      <c r="T106" s="137">
        <f>SUM(T105)</f>
        <v>0</v>
      </c>
      <c r="U106" s="138"/>
      <c r="V106" s="137" t="s">
        <v>118</v>
      </c>
      <c r="W106" s="138"/>
      <c r="X106" s="59" t="s">
        <v>9</v>
      </c>
      <c r="Y106" s="59" t="s">
        <v>118</v>
      </c>
      <c r="Z106" s="133">
        <f>SUM(Z105)</f>
        <v>15</v>
      </c>
      <c r="AA106" s="134"/>
      <c r="AB106" s="133">
        <f>SUM(AB105)</f>
        <v>0.5</v>
      </c>
      <c r="AC106" s="134"/>
      <c r="AD106" s="133" t="s">
        <v>118</v>
      </c>
      <c r="AE106" s="134"/>
      <c r="AF106" s="4" t="s">
        <v>9</v>
      </c>
      <c r="AG106" s="133" t="s">
        <v>118</v>
      </c>
      <c r="AH106" s="134"/>
      <c r="AI106" s="137">
        <f>SUM(AI105)</f>
        <v>0</v>
      </c>
      <c r="AJ106" s="219"/>
      <c r="AK106" s="138"/>
      <c r="AL106" s="137">
        <f>SUM(AL105)</f>
        <v>0</v>
      </c>
      <c r="AM106" s="138"/>
      <c r="AN106" s="59" t="s">
        <v>118</v>
      </c>
      <c r="AO106" s="137" t="s">
        <v>9</v>
      </c>
      <c r="AP106" s="219"/>
      <c r="AQ106" s="138"/>
      <c r="AR106" s="137" t="s">
        <v>118</v>
      </c>
      <c r="AS106" s="138"/>
      <c r="AT106" s="137">
        <f>SUM(AT105)</f>
        <v>0</v>
      </c>
      <c r="AU106" s="138"/>
      <c r="AV106" s="137">
        <f>SUM(AV105)</f>
        <v>0</v>
      </c>
      <c r="AW106" s="138"/>
      <c r="AX106" s="137" t="s">
        <v>118</v>
      </c>
      <c r="AY106" s="138"/>
      <c r="AZ106" s="137" t="s">
        <v>9</v>
      </c>
      <c r="BA106" s="138"/>
      <c r="BB106" s="155" t="s">
        <v>118</v>
      </c>
      <c r="BC106" s="155"/>
      <c r="BD106" s="133">
        <f>SUM(BD105)</f>
        <v>0</v>
      </c>
      <c r="BE106" s="134"/>
      <c r="BF106" s="133">
        <f>SUM(BF105)</f>
        <v>0</v>
      </c>
      <c r="BG106" s="220"/>
      <c r="BH106" s="134"/>
      <c r="BI106" s="4" t="s">
        <v>118</v>
      </c>
      <c r="BJ106" s="133">
        <v>0</v>
      </c>
      <c r="BK106" s="220"/>
      <c r="BL106" s="134"/>
      <c r="BM106" s="133" t="s">
        <v>118</v>
      </c>
      <c r="BN106" s="134"/>
      <c r="BO106" s="59">
        <f>SUM(BO105)</f>
        <v>0</v>
      </c>
      <c r="BP106" s="137">
        <f>SUM(BP105)</f>
        <v>0</v>
      </c>
      <c r="BQ106" s="138"/>
      <c r="BR106" s="137" t="s">
        <v>118</v>
      </c>
      <c r="BS106" s="138"/>
      <c r="BT106" s="137" t="s">
        <v>9</v>
      </c>
      <c r="BU106" s="138"/>
      <c r="BV106" s="59" t="s">
        <v>118</v>
      </c>
      <c r="BW106" s="4">
        <f>SUM(BW105)</f>
        <v>0</v>
      </c>
      <c r="BX106" s="4">
        <f>SUM(BX105)</f>
        <v>0</v>
      </c>
      <c r="BY106" s="4" t="s">
        <v>118</v>
      </c>
      <c r="BZ106" s="4" t="s">
        <v>9</v>
      </c>
      <c r="CA106" s="4" t="s">
        <v>118</v>
      </c>
    </row>
    <row r="107" spans="1:79" ht="20.100000000000001" customHeight="1">
      <c r="A107" s="156" t="s">
        <v>114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57"/>
      <c r="AV107" s="157"/>
      <c r="AW107" s="157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57"/>
      <c r="BJ107" s="157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  <c r="BV107" s="157"/>
      <c r="BW107" s="157"/>
      <c r="BX107" s="157"/>
      <c r="BY107" s="157"/>
      <c r="BZ107" s="157"/>
      <c r="CA107" s="158"/>
    </row>
    <row r="108" spans="1:79" ht="30" customHeight="1">
      <c r="A108" s="7">
        <v>35</v>
      </c>
      <c r="B108" s="16" t="s">
        <v>16</v>
      </c>
      <c r="C108" s="159" t="s">
        <v>137</v>
      </c>
      <c r="D108" s="160"/>
      <c r="E108" s="3" t="s">
        <v>86</v>
      </c>
      <c r="F108" s="1">
        <f>H108+R108+Z108+AI108+AT108+BD108+BO108+BW108</f>
        <v>30</v>
      </c>
      <c r="G108" s="29">
        <f>K108+T108+AB108+AL108+AV108+BF108+BP108+BX108</f>
        <v>1</v>
      </c>
      <c r="H108" s="139">
        <v>0</v>
      </c>
      <c r="I108" s="147"/>
      <c r="J108" s="140"/>
      <c r="K108" s="139">
        <v>0</v>
      </c>
      <c r="L108" s="140"/>
      <c r="M108" s="40" t="s">
        <v>5</v>
      </c>
      <c r="N108" s="139">
        <v>0</v>
      </c>
      <c r="O108" s="147"/>
      <c r="P108" s="140"/>
      <c r="Q108" s="40" t="s">
        <v>5</v>
      </c>
      <c r="R108" s="139">
        <v>0</v>
      </c>
      <c r="S108" s="140"/>
      <c r="T108" s="139">
        <v>0</v>
      </c>
      <c r="U108" s="140"/>
      <c r="V108" s="139" t="s">
        <v>5</v>
      </c>
      <c r="W108" s="140"/>
      <c r="X108" s="40">
        <v>0</v>
      </c>
      <c r="Y108" s="40" t="s">
        <v>5</v>
      </c>
      <c r="Z108" s="149">
        <v>30</v>
      </c>
      <c r="AA108" s="151"/>
      <c r="AB108" s="149">
        <v>1</v>
      </c>
      <c r="AC108" s="151"/>
      <c r="AD108" s="149" t="s">
        <v>4</v>
      </c>
      <c r="AE108" s="151"/>
      <c r="AF108" s="1">
        <v>20</v>
      </c>
      <c r="AG108" s="149" t="s">
        <v>3</v>
      </c>
      <c r="AH108" s="151"/>
      <c r="AI108" s="139">
        <v>0</v>
      </c>
      <c r="AJ108" s="147"/>
      <c r="AK108" s="140"/>
      <c r="AL108" s="139">
        <v>0</v>
      </c>
      <c r="AM108" s="140"/>
      <c r="AN108" s="40" t="s">
        <v>5</v>
      </c>
      <c r="AO108" s="139">
        <v>0</v>
      </c>
      <c r="AP108" s="147"/>
      <c r="AQ108" s="140"/>
      <c r="AR108" s="139" t="s">
        <v>5</v>
      </c>
      <c r="AS108" s="140"/>
      <c r="AT108" s="139">
        <v>0</v>
      </c>
      <c r="AU108" s="140"/>
      <c r="AV108" s="139">
        <v>0</v>
      </c>
      <c r="AW108" s="140"/>
      <c r="AX108" s="139" t="s">
        <v>5</v>
      </c>
      <c r="AY108" s="140"/>
      <c r="AZ108" s="139">
        <v>0</v>
      </c>
      <c r="BA108" s="140"/>
      <c r="BB108" s="154" t="s">
        <v>5</v>
      </c>
      <c r="BC108" s="154"/>
      <c r="BD108" s="149">
        <v>0</v>
      </c>
      <c r="BE108" s="151"/>
      <c r="BF108" s="149">
        <v>0</v>
      </c>
      <c r="BG108" s="150"/>
      <c r="BH108" s="151"/>
      <c r="BI108" s="1" t="s">
        <v>5</v>
      </c>
      <c r="BJ108" s="149">
        <v>0</v>
      </c>
      <c r="BK108" s="150"/>
      <c r="BL108" s="151"/>
      <c r="BM108" s="149" t="s">
        <v>5</v>
      </c>
      <c r="BN108" s="151"/>
      <c r="BO108" s="40">
        <v>0</v>
      </c>
      <c r="BP108" s="139">
        <v>0</v>
      </c>
      <c r="BQ108" s="140"/>
      <c r="BR108" s="139" t="s">
        <v>5</v>
      </c>
      <c r="BS108" s="140"/>
      <c r="BT108" s="139">
        <v>0</v>
      </c>
      <c r="BU108" s="140"/>
      <c r="BV108" s="40" t="s">
        <v>5</v>
      </c>
      <c r="BW108" s="1">
        <v>0</v>
      </c>
      <c r="BX108" s="1">
        <v>0</v>
      </c>
      <c r="BY108" s="1" t="s">
        <v>5</v>
      </c>
      <c r="BZ108" s="1">
        <v>0</v>
      </c>
      <c r="CA108" s="1" t="s">
        <v>5</v>
      </c>
    </row>
    <row r="109" spans="1:79" ht="30" customHeight="1">
      <c r="A109" s="251" t="s">
        <v>112</v>
      </c>
      <c r="B109" s="252"/>
      <c r="C109" s="252"/>
      <c r="D109" s="252"/>
      <c r="E109" s="253"/>
      <c r="F109" s="4">
        <f>SUM(F108)</f>
        <v>30</v>
      </c>
      <c r="G109" s="19">
        <f>SUM(G108)</f>
        <v>1</v>
      </c>
      <c r="H109" s="137">
        <f>SUM(H108)</f>
        <v>0</v>
      </c>
      <c r="I109" s="219"/>
      <c r="J109" s="138"/>
      <c r="K109" s="137">
        <f>SUM(K108)</f>
        <v>0</v>
      </c>
      <c r="L109" s="138"/>
      <c r="M109" s="59" t="s">
        <v>118</v>
      </c>
      <c r="N109" s="137" t="s">
        <v>9</v>
      </c>
      <c r="O109" s="219"/>
      <c r="P109" s="138"/>
      <c r="Q109" s="59" t="s">
        <v>118</v>
      </c>
      <c r="R109" s="137">
        <f>SUM(R108)</f>
        <v>0</v>
      </c>
      <c r="S109" s="138"/>
      <c r="T109" s="137">
        <f>SUM(T108)</f>
        <v>0</v>
      </c>
      <c r="U109" s="138"/>
      <c r="V109" s="137" t="s">
        <v>118</v>
      </c>
      <c r="W109" s="138"/>
      <c r="X109" s="59" t="s">
        <v>9</v>
      </c>
      <c r="Y109" s="59" t="s">
        <v>118</v>
      </c>
      <c r="Z109" s="133">
        <f>SUM(Z108)</f>
        <v>30</v>
      </c>
      <c r="AA109" s="134"/>
      <c r="AB109" s="133">
        <f>SUM(AB108)</f>
        <v>1</v>
      </c>
      <c r="AC109" s="134"/>
      <c r="AD109" s="133" t="s">
        <v>118</v>
      </c>
      <c r="AE109" s="134"/>
      <c r="AF109" s="4" t="s">
        <v>9</v>
      </c>
      <c r="AG109" s="133" t="s">
        <v>118</v>
      </c>
      <c r="AH109" s="134"/>
      <c r="AI109" s="137">
        <f>SUM(AI108)</f>
        <v>0</v>
      </c>
      <c r="AJ109" s="219"/>
      <c r="AK109" s="138"/>
      <c r="AL109" s="137">
        <f>SUM(AL108)</f>
        <v>0</v>
      </c>
      <c r="AM109" s="138"/>
      <c r="AN109" s="59" t="s">
        <v>118</v>
      </c>
      <c r="AO109" s="137" t="s">
        <v>9</v>
      </c>
      <c r="AP109" s="219"/>
      <c r="AQ109" s="138"/>
      <c r="AR109" s="137" t="s">
        <v>118</v>
      </c>
      <c r="AS109" s="138"/>
      <c r="AT109" s="137">
        <f>SUM(AT108)</f>
        <v>0</v>
      </c>
      <c r="AU109" s="138"/>
      <c r="AV109" s="137">
        <f>SUM(AV108)</f>
        <v>0</v>
      </c>
      <c r="AW109" s="138"/>
      <c r="AX109" s="137" t="s">
        <v>118</v>
      </c>
      <c r="AY109" s="138"/>
      <c r="AZ109" s="137" t="s">
        <v>9</v>
      </c>
      <c r="BA109" s="138"/>
      <c r="BB109" s="155" t="s">
        <v>118</v>
      </c>
      <c r="BC109" s="155"/>
      <c r="BD109" s="133">
        <f>SUM(BD108)</f>
        <v>0</v>
      </c>
      <c r="BE109" s="134"/>
      <c r="BF109" s="133">
        <f>SUM(BF108)</f>
        <v>0</v>
      </c>
      <c r="BG109" s="220"/>
      <c r="BH109" s="134"/>
      <c r="BI109" s="4" t="s">
        <v>118</v>
      </c>
      <c r="BJ109" s="133" t="s">
        <v>9</v>
      </c>
      <c r="BK109" s="220"/>
      <c r="BL109" s="134"/>
      <c r="BM109" s="133" t="s">
        <v>118</v>
      </c>
      <c r="BN109" s="134"/>
      <c r="BO109" s="59">
        <f>SUM(BO108)</f>
        <v>0</v>
      </c>
      <c r="BP109" s="137">
        <f>SUM(BP108)</f>
        <v>0</v>
      </c>
      <c r="BQ109" s="138"/>
      <c r="BR109" s="137" t="s">
        <v>118</v>
      </c>
      <c r="BS109" s="138"/>
      <c r="BT109" s="137" t="s">
        <v>9</v>
      </c>
      <c r="BU109" s="138"/>
      <c r="BV109" s="59" t="s">
        <v>118</v>
      </c>
      <c r="BW109" s="4">
        <f>SUM(BW108)</f>
        <v>0</v>
      </c>
      <c r="BX109" s="4">
        <f>SUM(BX108)</f>
        <v>0</v>
      </c>
      <c r="BY109" s="4" t="s">
        <v>118</v>
      </c>
      <c r="BZ109" s="4" t="s">
        <v>9</v>
      </c>
      <c r="CA109" s="4" t="s">
        <v>118</v>
      </c>
    </row>
    <row r="110" spans="1:79" ht="15.75" customHeight="1">
      <c r="A110" s="156" t="s">
        <v>50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7"/>
      <c r="BW110" s="157"/>
      <c r="BX110" s="157"/>
      <c r="BY110" s="157"/>
      <c r="BZ110" s="157"/>
      <c r="CA110" s="158"/>
    </row>
    <row r="111" spans="1:79" ht="60" customHeight="1">
      <c r="A111" s="7">
        <v>36</v>
      </c>
      <c r="B111" s="12" t="s">
        <v>16</v>
      </c>
      <c r="C111" s="159" t="s">
        <v>144</v>
      </c>
      <c r="D111" s="160"/>
      <c r="E111" s="3" t="s">
        <v>84</v>
      </c>
      <c r="F111" s="1">
        <f>H111+R111+Z111+AI111+AT111+BD111+BO111+BW111</f>
        <v>45</v>
      </c>
      <c r="G111" s="29">
        <f>K111+T111+AB111+AL111+AV111+BF111+BP111+BX111</f>
        <v>1.5</v>
      </c>
      <c r="H111" s="139">
        <v>15</v>
      </c>
      <c r="I111" s="147"/>
      <c r="J111" s="140"/>
      <c r="K111" s="139">
        <v>0.5</v>
      </c>
      <c r="L111" s="140"/>
      <c r="M111" s="40" t="s">
        <v>4</v>
      </c>
      <c r="N111" s="139">
        <v>300</v>
      </c>
      <c r="O111" s="147"/>
      <c r="P111" s="140"/>
      <c r="Q111" s="40" t="s">
        <v>8</v>
      </c>
      <c r="R111" s="139">
        <v>0</v>
      </c>
      <c r="S111" s="140"/>
      <c r="T111" s="139">
        <v>0</v>
      </c>
      <c r="U111" s="140"/>
      <c r="V111" s="139" t="s">
        <v>5</v>
      </c>
      <c r="W111" s="140"/>
      <c r="X111" s="40">
        <v>0</v>
      </c>
      <c r="Y111" s="40" t="s">
        <v>5</v>
      </c>
      <c r="Z111" s="149">
        <v>5</v>
      </c>
      <c r="AA111" s="151"/>
      <c r="AB111" s="149">
        <v>0.5</v>
      </c>
      <c r="AC111" s="151"/>
      <c r="AD111" s="149" t="s">
        <v>4</v>
      </c>
      <c r="AE111" s="151"/>
      <c r="AF111" s="18">
        <v>8</v>
      </c>
      <c r="AG111" s="149" t="s">
        <v>8</v>
      </c>
      <c r="AH111" s="151"/>
      <c r="AI111" s="139">
        <v>10</v>
      </c>
      <c r="AJ111" s="147"/>
      <c r="AK111" s="140"/>
      <c r="AL111" s="139">
        <v>0.5</v>
      </c>
      <c r="AM111" s="140"/>
      <c r="AN111" s="40" t="s">
        <v>4</v>
      </c>
      <c r="AO111" s="139">
        <v>25</v>
      </c>
      <c r="AP111" s="147"/>
      <c r="AQ111" s="140"/>
      <c r="AR111" s="139" t="s">
        <v>8</v>
      </c>
      <c r="AS111" s="140"/>
      <c r="AT111" s="139">
        <v>0</v>
      </c>
      <c r="AU111" s="140"/>
      <c r="AV111" s="139">
        <v>0</v>
      </c>
      <c r="AW111" s="140"/>
      <c r="AX111" s="139" t="s">
        <v>5</v>
      </c>
      <c r="AY111" s="140"/>
      <c r="AZ111" s="139">
        <v>0</v>
      </c>
      <c r="BA111" s="140"/>
      <c r="BB111" s="154" t="s">
        <v>5</v>
      </c>
      <c r="BC111" s="154"/>
      <c r="BD111" s="149">
        <v>15</v>
      </c>
      <c r="BE111" s="151"/>
      <c r="BF111" s="149">
        <v>0</v>
      </c>
      <c r="BG111" s="150"/>
      <c r="BH111" s="151"/>
      <c r="BI111" s="9" t="s">
        <v>4</v>
      </c>
      <c r="BJ111" s="148">
        <v>300</v>
      </c>
      <c r="BK111" s="131"/>
      <c r="BL111" s="132"/>
      <c r="BM111" s="148" t="s">
        <v>8</v>
      </c>
      <c r="BN111" s="132"/>
      <c r="BO111" s="40">
        <v>0</v>
      </c>
      <c r="BP111" s="139">
        <v>0</v>
      </c>
      <c r="BQ111" s="140"/>
      <c r="BR111" s="139" t="s">
        <v>5</v>
      </c>
      <c r="BS111" s="140"/>
      <c r="BT111" s="139">
        <v>0</v>
      </c>
      <c r="BU111" s="140"/>
      <c r="BV111" s="40" t="s">
        <v>5</v>
      </c>
      <c r="BW111" s="1">
        <v>0</v>
      </c>
      <c r="BX111" s="1">
        <v>0</v>
      </c>
      <c r="BY111" s="1" t="s">
        <v>5</v>
      </c>
      <c r="BZ111" s="1">
        <v>0</v>
      </c>
      <c r="CA111" s="1" t="s">
        <v>5</v>
      </c>
    </row>
    <row r="112" spans="1:79" ht="26.25" customHeight="1">
      <c r="A112" s="200">
        <v>37</v>
      </c>
      <c r="B112" s="170" t="s">
        <v>16</v>
      </c>
      <c r="C112" s="179" t="s">
        <v>145</v>
      </c>
      <c r="D112" s="180"/>
      <c r="E112" s="187" t="s">
        <v>68</v>
      </c>
      <c r="F112" s="215">
        <v>225</v>
      </c>
      <c r="G112" s="192">
        <v>8</v>
      </c>
      <c r="H112" s="139">
        <v>55</v>
      </c>
      <c r="I112" s="147"/>
      <c r="J112" s="140"/>
      <c r="K112" s="139">
        <v>2</v>
      </c>
      <c r="L112" s="140"/>
      <c r="M112" s="211" t="s">
        <v>4</v>
      </c>
      <c r="N112" s="238">
        <v>300</v>
      </c>
      <c r="O112" s="239"/>
      <c r="P112" s="240"/>
      <c r="Q112" s="244" t="s">
        <v>8</v>
      </c>
      <c r="R112" s="139">
        <v>0</v>
      </c>
      <c r="S112" s="140"/>
      <c r="T112" s="139">
        <v>0</v>
      </c>
      <c r="U112" s="140"/>
      <c r="V112" s="139" t="s">
        <v>5</v>
      </c>
      <c r="W112" s="140"/>
      <c r="X112" s="122">
        <v>0</v>
      </c>
      <c r="Y112" s="122" t="s">
        <v>5</v>
      </c>
      <c r="Z112" s="149">
        <v>30</v>
      </c>
      <c r="AA112" s="151"/>
      <c r="AB112" s="149">
        <v>1</v>
      </c>
      <c r="AC112" s="151"/>
      <c r="AD112" s="149" t="s">
        <v>1</v>
      </c>
      <c r="AE112" s="151"/>
      <c r="AF112" s="18">
        <v>8</v>
      </c>
      <c r="AG112" s="149" t="s">
        <v>8</v>
      </c>
      <c r="AH112" s="151"/>
      <c r="AI112" s="139">
        <v>0</v>
      </c>
      <c r="AJ112" s="147"/>
      <c r="AK112" s="140"/>
      <c r="AL112" s="139">
        <v>0</v>
      </c>
      <c r="AM112" s="140"/>
      <c r="AN112" s="40" t="s">
        <v>5</v>
      </c>
      <c r="AO112" s="139">
        <v>0</v>
      </c>
      <c r="AP112" s="147"/>
      <c r="AQ112" s="140"/>
      <c r="AR112" s="139" t="s">
        <v>5</v>
      </c>
      <c r="AS112" s="140"/>
      <c r="AT112" s="139">
        <v>0</v>
      </c>
      <c r="AU112" s="140"/>
      <c r="AV112" s="139">
        <v>0</v>
      </c>
      <c r="AW112" s="140"/>
      <c r="AX112" s="139" t="s">
        <v>5</v>
      </c>
      <c r="AY112" s="140"/>
      <c r="AZ112" s="139">
        <v>0</v>
      </c>
      <c r="BA112" s="140"/>
      <c r="BB112" s="154" t="s">
        <v>5</v>
      </c>
      <c r="BC112" s="154"/>
      <c r="BD112" s="166">
        <v>20</v>
      </c>
      <c r="BE112" s="167"/>
      <c r="BF112" s="166">
        <v>0</v>
      </c>
      <c r="BG112" s="145"/>
      <c r="BH112" s="167"/>
      <c r="BI112" s="215" t="s">
        <v>4</v>
      </c>
      <c r="BJ112" s="166">
        <v>300</v>
      </c>
      <c r="BK112" s="145"/>
      <c r="BL112" s="167"/>
      <c r="BM112" s="166" t="s">
        <v>8</v>
      </c>
      <c r="BN112" s="167"/>
      <c r="BO112" s="40">
        <v>60</v>
      </c>
      <c r="BP112" s="139">
        <v>2</v>
      </c>
      <c r="BQ112" s="140"/>
      <c r="BR112" s="139" t="s">
        <v>1</v>
      </c>
      <c r="BS112" s="140"/>
      <c r="BT112" s="256" t="s">
        <v>163</v>
      </c>
      <c r="BU112" s="257"/>
      <c r="BV112" s="122" t="s">
        <v>8</v>
      </c>
      <c r="BW112" s="1">
        <v>60</v>
      </c>
      <c r="BX112" s="1">
        <v>3</v>
      </c>
      <c r="BY112" s="1" t="s">
        <v>1</v>
      </c>
      <c r="BZ112" s="126" t="s">
        <v>163</v>
      </c>
      <c r="CA112" s="1" t="s">
        <v>3</v>
      </c>
    </row>
    <row r="113" spans="1:79" ht="36.75" customHeight="1">
      <c r="A113" s="201"/>
      <c r="B113" s="171"/>
      <c r="C113" s="181"/>
      <c r="D113" s="182"/>
      <c r="E113" s="188"/>
      <c r="F113" s="216"/>
      <c r="G113" s="193"/>
      <c r="H113" s="139"/>
      <c r="I113" s="147"/>
      <c r="J113" s="140"/>
      <c r="K113" s="139"/>
      <c r="L113" s="140"/>
      <c r="M113" s="212"/>
      <c r="N113" s="241"/>
      <c r="O113" s="242"/>
      <c r="P113" s="243"/>
      <c r="Q113" s="245"/>
      <c r="R113" s="139"/>
      <c r="S113" s="140"/>
      <c r="T113" s="139"/>
      <c r="U113" s="140"/>
      <c r="V113" s="139"/>
      <c r="W113" s="140"/>
      <c r="X113" s="122"/>
      <c r="Y113" s="122"/>
      <c r="Z113" s="186"/>
      <c r="AA113" s="151"/>
      <c r="AB113" s="186"/>
      <c r="AC113" s="151"/>
      <c r="AD113" s="149"/>
      <c r="AE113" s="151"/>
      <c r="AF113" s="60"/>
      <c r="AG113" s="186"/>
      <c r="AH113" s="151"/>
      <c r="AI113" s="139"/>
      <c r="AJ113" s="147"/>
      <c r="AK113" s="140"/>
      <c r="AL113" s="139"/>
      <c r="AM113" s="140"/>
      <c r="AN113" s="40"/>
      <c r="AO113" s="139"/>
      <c r="AP113" s="147"/>
      <c r="AQ113" s="140"/>
      <c r="AR113" s="139"/>
      <c r="AS113" s="140"/>
      <c r="AT113" s="139"/>
      <c r="AU113" s="140"/>
      <c r="AV113" s="139"/>
      <c r="AW113" s="140"/>
      <c r="AX113" s="139"/>
      <c r="AY113" s="140"/>
      <c r="AZ113" s="139"/>
      <c r="BA113" s="140"/>
      <c r="BB113" s="154"/>
      <c r="BC113" s="154"/>
      <c r="BD113" s="168"/>
      <c r="BE113" s="169"/>
      <c r="BF113" s="168"/>
      <c r="BG113" s="146"/>
      <c r="BH113" s="169"/>
      <c r="BI113" s="216"/>
      <c r="BJ113" s="168"/>
      <c r="BK113" s="146"/>
      <c r="BL113" s="169"/>
      <c r="BM113" s="168"/>
      <c r="BN113" s="169"/>
      <c r="BO113" s="40"/>
      <c r="BP113" s="139"/>
      <c r="BQ113" s="140"/>
      <c r="BR113" s="139"/>
      <c r="BS113" s="140"/>
      <c r="BT113" s="183"/>
      <c r="BU113" s="184"/>
      <c r="BV113" s="40"/>
      <c r="BW113" s="1"/>
      <c r="BX113" s="1"/>
      <c r="BY113" s="1"/>
      <c r="BZ113" s="27"/>
      <c r="CA113" s="1"/>
    </row>
    <row r="114" spans="1:79" ht="28.5" customHeight="1">
      <c r="A114" s="200">
        <v>38</v>
      </c>
      <c r="B114" s="170" t="s">
        <v>16</v>
      </c>
      <c r="C114" s="179" t="s">
        <v>146</v>
      </c>
      <c r="D114" s="180"/>
      <c r="E114" s="187" t="s">
        <v>64</v>
      </c>
      <c r="F114" s="215">
        <v>240</v>
      </c>
      <c r="G114" s="192">
        <v>8</v>
      </c>
      <c r="H114" s="139">
        <v>45</v>
      </c>
      <c r="I114" s="147"/>
      <c r="J114" s="140"/>
      <c r="K114" s="139">
        <v>2</v>
      </c>
      <c r="L114" s="140"/>
      <c r="M114" s="291" t="s">
        <v>4</v>
      </c>
      <c r="N114" s="238">
        <v>300</v>
      </c>
      <c r="O114" s="239"/>
      <c r="P114" s="240"/>
      <c r="Q114" s="244" t="s">
        <v>8</v>
      </c>
      <c r="R114" s="139">
        <v>0</v>
      </c>
      <c r="S114" s="140"/>
      <c r="T114" s="139">
        <v>0</v>
      </c>
      <c r="U114" s="140"/>
      <c r="V114" s="139" t="s">
        <v>5</v>
      </c>
      <c r="W114" s="140"/>
      <c r="X114" s="40">
        <v>0</v>
      </c>
      <c r="Y114" s="40" t="s">
        <v>5</v>
      </c>
      <c r="Z114" s="149">
        <v>40</v>
      </c>
      <c r="AA114" s="151"/>
      <c r="AB114" s="149">
        <v>2</v>
      </c>
      <c r="AC114" s="151"/>
      <c r="AD114" s="149" t="s">
        <v>1</v>
      </c>
      <c r="AE114" s="151"/>
      <c r="AF114" s="18">
        <v>8</v>
      </c>
      <c r="AG114" s="149" t="s">
        <v>8</v>
      </c>
      <c r="AH114" s="151"/>
      <c r="AI114" s="139">
        <v>0</v>
      </c>
      <c r="AJ114" s="147"/>
      <c r="AK114" s="140"/>
      <c r="AL114" s="139">
        <v>0</v>
      </c>
      <c r="AM114" s="140"/>
      <c r="AN114" s="40" t="s">
        <v>5</v>
      </c>
      <c r="AO114" s="139">
        <v>0</v>
      </c>
      <c r="AP114" s="147"/>
      <c r="AQ114" s="140"/>
      <c r="AR114" s="139" t="s">
        <v>5</v>
      </c>
      <c r="AS114" s="140"/>
      <c r="AT114" s="139">
        <v>0</v>
      </c>
      <c r="AU114" s="140"/>
      <c r="AV114" s="139">
        <v>0</v>
      </c>
      <c r="AW114" s="140"/>
      <c r="AX114" s="139" t="s">
        <v>5</v>
      </c>
      <c r="AY114" s="140"/>
      <c r="AZ114" s="139">
        <v>0</v>
      </c>
      <c r="BA114" s="140"/>
      <c r="BB114" s="154" t="s">
        <v>5</v>
      </c>
      <c r="BC114" s="154"/>
      <c r="BD114" s="166">
        <v>35</v>
      </c>
      <c r="BE114" s="167"/>
      <c r="BF114" s="166">
        <v>0</v>
      </c>
      <c r="BG114" s="145"/>
      <c r="BH114" s="167"/>
      <c r="BI114" s="215" t="s">
        <v>4</v>
      </c>
      <c r="BJ114" s="166">
        <v>300</v>
      </c>
      <c r="BK114" s="145"/>
      <c r="BL114" s="167"/>
      <c r="BM114" s="166" t="s">
        <v>8</v>
      </c>
      <c r="BN114" s="167"/>
      <c r="BO114" s="40">
        <v>60</v>
      </c>
      <c r="BP114" s="139">
        <v>2</v>
      </c>
      <c r="BQ114" s="140"/>
      <c r="BR114" s="139" t="s">
        <v>1</v>
      </c>
      <c r="BS114" s="140"/>
      <c r="BT114" s="183">
        <v>8</v>
      </c>
      <c r="BU114" s="184"/>
      <c r="BV114" s="122" t="s">
        <v>8</v>
      </c>
      <c r="BW114" s="1">
        <v>60</v>
      </c>
      <c r="BX114" s="1">
        <v>2</v>
      </c>
      <c r="BY114" s="1" t="s">
        <v>1</v>
      </c>
      <c r="BZ114" s="27">
        <v>8</v>
      </c>
      <c r="CA114" s="1" t="s">
        <v>3</v>
      </c>
    </row>
    <row r="115" spans="1:79" ht="32.25" customHeight="1">
      <c r="A115" s="201"/>
      <c r="B115" s="171"/>
      <c r="C115" s="181"/>
      <c r="D115" s="182"/>
      <c r="E115" s="188"/>
      <c r="F115" s="216"/>
      <c r="G115" s="193"/>
      <c r="H115" s="139"/>
      <c r="I115" s="147"/>
      <c r="J115" s="140"/>
      <c r="K115" s="139"/>
      <c r="L115" s="140"/>
      <c r="M115" s="292"/>
      <c r="N115" s="241"/>
      <c r="O115" s="242"/>
      <c r="P115" s="243"/>
      <c r="Q115" s="245"/>
      <c r="R115" s="139"/>
      <c r="S115" s="140"/>
      <c r="T115" s="139"/>
      <c r="U115" s="140"/>
      <c r="V115" s="139"/>
      <c r="W115" s="140"/>
      <c r="X115" s="40"/>
      <c r="Y115" s="40"/>
      <c r="Z115" s="186"/>
      <c r="AA115" s="151"/>
      <c r="AB115" s="186"/>
      <c r="AC115" s="151"/>
      <c r="AD115" s="294"/>
      <c r="AE115" s="295"/>
      <c r="AF115" s="60"/>
      <c r="AG115" s="186"/>
      <c r="AH115" s="151"/>
      <c r="AI115" s="139"/>
      <c r="AJ115" s="147"/>
      <c r="AK115" s="140"/>
      <c r="AL115" s="139"/>
      <c r="AM115" s="140"/>
      <c r="AN115" s="40"/>
      <c r="AO115" s="139"/>
      <c r="AP115" s="147"/>
      <c r="AQ115" s="140"/>
      <c r="AR115" s="139"/>
      <c r="AS115" s="140"/>
      <c r="AT115" s="139"/>
      <c r="AU115" s="140"/>
      <c r="AV115" s="139"/>
      <c r="AW115" s="140"/>
      <c r="AX115" s="139"/>
      <c r="AY115" s="140"/>
      <c r="AZ115" s="139"/>
      <c r="BA115" s="140"/>
      <c r="BB115" s="154"/>
      <c r="BC115" s="154"/>
      <c r="BD115" s="168"/>
      <c r="BE115" s="169"/>
      <c r="BF115" s="168"/>
      <c r="BG115" s="146"/>
      <c r="BH115" s="169"/>
      <c r="BI115" s="216"/>
      <c r="BJ115" s="168"/>
      <c r="BK115" s="146"/>
      <c r="BL115" s="169"/>
      <c r="BM115" s="168"/>
      <c r="BN115" s="169"/>
      <c r="BO115" s="40"/>
      <c r="BP115" s="139"/>
      <c r="BQ115" s="140"/>
      <c r="BR115" s="139"/>
      <c r="BS115" s="140"/>
      <c r="BT115" s="183"/>
      <c r="BU115" s="184"/>
      <c r="BV115" s="40"/>
      <c r="BW115" s="1"/>
      <c r="BX115" s="1"/>
      <c r="BY115" s="1"/>
      <c r="BZ115" s="27"/>
      <c r="CA115" s="1"/>
    </row>
    <row r="116" spans="1:79" ht="29.45" customHeight="1">
      <c r="A116" s="200">
        <v>39</v>
      </c>
      <c r="B116" s="170" t="s">
        <v>16</v>
      </c>
      <c r="C116" s="179" t="s">
        <v>147</v>
      </c>
      <c r="D116" s="180"/>
      <c r="E116" s="187" t="s">
        <v>70</v>
      </c>
      <c r="F116" s="215">
        <v>205</v>
      </c>
      <c r="G116" s="192">
        <f>K116+K117+T116+T117+AB116+AB117+AL116+AL117+AV116+AV117+BF116+BP116+BP117+BX116+BX117</f>
        <v>6.5</v>
      </c>
      <c r="H116" s="139">
        <v>55</v>
      </c>
      <c r="I116" s="147"/>
      <c r="J116" s="140"/>
      <c r="K116" s="238">
        <v>2</v>
      </c>
      <c r="L116" s="240"/>
      <c r="M116" s="291" t="s">
        <v>4</v>
      </c>
      <c r="N116" s="238">
        <v>300</v>
      </c>
      <c r="O116" s="239"/>
      <c r="P116" s="240"/>
      <c r="Q116" s="244" t="s">
        <v>8</v>
      </c>
      <c r="R116" s="139">
        <v>0</v>
      </c>
      <c r="S116" s="140"/>
      <c r="T116" s="139">
        <v>0</v>
      </c>
      <c r="U116" s="140"/>
      <c r="V116" s="139" t="s">
        <v>5</v>
      </c>
      <c r="W116" s="140"/>
      <c r="X116" s="40">
        <v>0</v>
      </c>
      <c r="Y116" s="40" t="s">
        <v>5</v>
      </c>
      <c r="Z116" s="149">
        <v>30</v>
      </c>
      <c r="AA116" s="151"/>
      <c r="AB116" s="149">
        <v>1</v>
      </c>
      <c r="AC116" s="151"/>
      <c r="AD116" s="149" t="s">
        <v>1</v>
      </c>
      <c r="AE116" s="151"/>
      <c r="AF116" s="1">
        <v>8</v>
      </c>
      <c r="AG116" s="149" t="s">
        <v>8</v>
      </c>
      <c r="AH116" s="151"/>
      <c r="AI116" s="139">
        <v>0</v>
      </c>
      <c r="AJ116" s="147"/>
      <c r="AK116" s="140"/>
      <c r="AL116" s="139">
        <v>0</v>
      </c>
      <c r="AM116" s="140"/>
      <c r="AN116" s="40" t="s">
        <v>5</v>
      </c>
      <c r="AO116" s="139">
        <v>0</v>
      </c>
      <c r="AP116" s="147"/>
      <c r="AQ116" s="140"/>
      <c r="AR116" s="139" t="s">
        <v>5</v>
      </c>
      <c r="AS116" s="140"/>
      <c r="AT116" s="139">
        <v>0</v>
      </c>
      <c r="AU116" s="140"/>
      <c r="AV116" s="139">
        <v>0</v>
      </c>
      <c r="AW116" s="140"/>
      <c r="AX116" s="139" t="s">
        <v>5</v>
      </c>
      <c r="AY116" s="140"/>
      <c r="AZ116" s="139">
        <v>0</v>
      </c>
      <c r="BA116" s="140"/>
      <c r="BB116" s="154" t="s">
        <v>5</v>
      </c>
      <c r="BC116" s="154"/>
      <c r="BD116" s="166">
        <v>20</v>
      </c>
      <c r="BE116" s="167"/>
      <c r="BF116" s="166">
        <v>0</v>
      </c>
      <c r="BG116" s="145"/>
      <c r="BH116" s="167"/>
      <c r="BI116" s="215" t="s">
        <v>4</v>
      </c>
      <c r="BJ116" s="166">
        <v>300</v>
      </c>
      <c r="BK116" s="145"/>
      <c r="BL116" s="167"/>
      <c r="BM116" s="149">
        <v>0</v>
      </c>
      <c r="BN116" s="151"/>
      <c r="BO116" s="40">
        <v>100</v>
      </c>
      <c r="BP116" s="139">
        <v>3.5</v>
      </c>
      <c r="BQ116" s="140"/>
      <c r="BR116" s="139" t="s">
        <v>1</v>
      </c>
      <c r="BS116" s="140"/>
      <c r="BT116" s="139">
        <v>4</v>
      </c>
      <c r="BU116" s="140"/>
      <c r="BV116" s="40" t="s">
        <v>8</v>
      </c>
      <c r="BW116" s="1">
        <v>0</v>
      </c>
      <c r="BX116" s="1">
        <v>0</v>
      </c>
      <c r="BY116" s="1">
        <f>-BZ1167</f>
        <v>0</v>
      </c>
      <c r="BZ116" s="1">
        <v>0</v>
      </c>
      <c r="CA116" s="1">
        <f>-BZ117</f>
        <v>0</v>
      </c>
    </row>
    <row r="117" spans="1:79" ht="16.350000000000001" customHeight="1">
      <c r="A117" s="201"/>
      <c r="B117" s="171"/>
      <c r="C117" s="181"/>
      <c r="D117" s="182"/>
      <c r="E117" s="188"/>
      <c r="F117" s="216"/>
      <c r="G117" s="193"/>
      <c r="H117" s="139"/>
      <c r="I117" s="147"/>
      <c r="J117" s="140"/>
      <c r="K117" s="241"/>
      <c r="L117" s="243"/>
      <c r="M117" s="292"/>
      <c r="N117" s="241"/>
      <c r="O117" s="242"/>
      <c r="P117" s="243"/>
      <c r="Q117" s="245"/>
      <c r="R117" s="139"/>
      <c r="S117" s="140"/>
      <c r="T117" s="139"/>
      <c r="U117" s="140"/>
      <c r="V117" s="139"/>
      <c r="W117" s="140"/>
      <c r="X117" s="40"/>
      <c r="Y117" s="40"/>
      <c r="Z117" s="149"/>
      <c r="AA117" s="151"/>
      <c r="AB117" s="149"/>
      <c r="AC117" s="151"/>
      <c r="AD117" s="149"/>
      <c r="AE117" s="151"/>
      <c r="AF117" s="1"/>
      <c r="AG117" s="149"/>
      <c r="AH117" s="151"/>
      <c r="AI117" s="139"/>
      <c r="AJ117" s="147"/>
      <c r="AK117" s="140"/>
      <c r="AL117" s="139"/>
      <c r="AM117" s="140"/>
      <c r="AN117" s="40"/>
      <c r="AO117" s="139"/>
      <c r="AP117" s="147"/>
      <c r="AQ117" s="140"/>
      <c r="AR117" s="139"/>
      <c r="AS117" s="140"/>
      <c r="AT117" s="139"/>
      <c r="AU117" s="140"/>
      <c r="AV117" s="139"/>
      <c r="AW117" s="140"/>
      <c r="AX117" s="139"/>
      <c r="AY117" s="140"/>
      <c r="AZ117" s="139"/>
      <c r="BA117" s="140"/>
      <c r="BB117" s="154"/>
      <c r="BC117" s="154"/>
      <c r="BD117" s="168"/>
      <c r="BE117" s="169"/>
      <c r="BF117" s="168"/>
      <c r="BG117" s="146"/>
      <c r="BH117" s="169"/>
      <c r="BI117" s="216"/>
      <c r="BJ117" s="168"/>
      <c r="BK117" s="146"/>
      <c r="BL117" s="169"/>
      <c r="BM117" s="149"/>
      <c r="BN117" s="151"/>
      <c r="BO117" s="40"/>
      <c r="BP117" s="139"/>
      <c r="BQ117" s="140"/>
      <c r="BR117" s="139"/>
      <c r="BS117" s="140"/>
      <c r="BT117" s="139"/>
      <c r="BU117" s="140"/>
      <c r="BV117" s="40"/>
      <c r="BW117" s="1"/>
      <c r="BX117" s="1"/>
      <c r="BY117" s="1"/>
      <c r="BZ117" s="1"/>
      <c r="CA117" s="1"/>
    </row>
    <row r="118" spans="1:79" ht="28.5" customHeight="1">
      <c r="A118" s="200">
        <v>40</v>
      </c>
      <c r="B118" s="170" t="s">
        <v>16</v>
      </c>
      <c r="C118" s="179" t="s">
        <v>148</v>
      </c>
      <c r="D118" s="180"/>
      <c r="E118" s="187" t="s">
        <v>71</v>
      </c>
      <c r="F118" s="215">
        <f>H118+H119+R118+R119+Z118+Z119+AI118+AI119+AT118+AT119+BD118+BO118+BO119+BW118+BW119</f>
        <v>100</v>
      </c>
      <c r="G118" s="192">
        <v>3.5</v>
      </c>
      <c r="H118" s="139">
        <v>30</v>
      </c>
      <c r="I118" s="147"/>
      <c r="J118" s="140"/>
      <c r="K118" s="36">
        <v>1</v>
      </c>
      <c r="L118" s="83">
        <f>SUM(K118)</f>
        <v>1</v>
      </c>
      <c r="M118" s="244" t="s">
        <v>4</v>
      </c>
      <c r="N118" s="238">
        <v>300</v>
      </c>
      <c r="O118" s="239"/>
      <c r="P118" s="240"/>
      <c r="Q118" s="244" t="s">
        <v>8</v>
      </c>
      <c r="R118" s="139">
        <v>0</v>
      </c>
      <c r="S118" s="140"/>
      <c r="T118" s="139">
        <v>0</v>
      </c>
      <c r="U118" s="140"/>
      <c r="V118" s="139" t="s">
        <v>5</v>
      </c>
      <c r="W118" s="140"/>
      <c r="X118" s="40">
        <v>0</v>
      </c>
      <c r="Y118" s="40" t="s">
        <v>5</v>
      </c>
      <c r="Z118" s="149">
        <v>10</v>
      </c>
      <c r="AA118" s="151"/>
      <c r="AB118" s="149">
        <v>1</v>
      </c>
      <c r="AC118" s="151"/>
      <c r="AD118" s="149" t="s">
        <v>1</v>
      </c>
      <c r="AE118" s="151"/>
      <c r="AF118" s="18">
        <v>8</v>
      </c>
      <c r="AG118" s="149" t="s">
        <v>8</v>
      </c>
      <c r="AH118" s="151"/>
      <c r="AI118" s="139">
        <v>0</v>
      </c>
      <c r="AJ118" s="147"/>
      <c r="AK118" s="140"/>
      <c r="AL118" s="139">
        <v>0</v>
      </c>
      <c r="AM118" s="140"/>
      <c r="AN118" s="40" t="s">
        <v>5</v>
      </c>
      <c r="AO118" s="139">
        <v>0</v>
      </c>
      <c r="AP118" s="147"/>
      <c r="AQ118" s="140"/>
      <c r="AR118" s="139" t="s">
        <v>5</v>
      </c>
      <c r="AS118" s="140"/>
      <c r="AT118" s="139">
        <v>0</v>
      </c>
      <c r="AU118" s="140"/>
      <c r="AV118" s="139">
        <v>0</v>
      </c>
      <c r="AW118" s="140"/>
      <c r="AX118" s="139" t="s">
        <v>5</v>
      </c>
      <c r="AY118" s="140"/>
      <c r="AZ118" s="139">
        <v>0</v>
      </c>
      <c r="BA118" s="140"/>
      <c r="BB118" s="154" t="s">
        <v>5</v>
      </c>
      <c r="BC118" s="154"/>
      <c r="BD118" s="166">
        <v>20</v>
      </c>
      <c r="BE118" s="167"/>
      <c r="BF118" s="166">
        <v>0</v>
      </c>
      <c r="BG118" s="145"/>
      <c r="BH118" s="167"/>
      <c r="BI118" s="215" t="s">
        <v>4</v>
      </c>
      <c r="BJ118" s="166">
        <v>300</v>
      </c>
      <c r="BK118" s="145"/>
      <c r="BL118" s="167"/>
      <c r="BM118" s="166" t="s">
        <v>8</v>
      </c>
      <c r="BN118" s="167"/>
      <c r="BO118" s="40">
        <v>40</v>
      </c>
      <c r="BP118" s="139">
        <v>1.5</v>
      </c>
      <c r="BQ118" s="140"/>
      <c r="BR118" s="139" t="s">
        <v>1</v>
      </c>
      <c r="BS118" s="140"/>
      <c r="BT118" s="183">
        <v>8</v>
      </c>
      <c r="BU118" s="184"/>
      <c r="BV118" s="40" t="s">
        <v>8</v>
      </c>
      <c r="BW118" s="1">
        <v>0</v>
      </c>
      <c r="BX118" s="1">
        <v>0</v>
      </c>
      <c r="BY118" s="1" t="s">
        <v>5</v>
      </c>
      <c r="BZ118" s="1">
        <v>0</v>
      </c>
      <c r="CA118" s="1" t="s">
        <v>5</v>
      </c>
    </row>
    <row r="119" spans="1:79" ht="17.100000000000001" customHeight="1">
      <c r="A119" s="201"/>
      <c r="B119" s="171"/>
      <c r="C119" s="181"/>
      <c r="D119" s="182"/>
      <c r="E119" s="188"/>
      <c r="F119" s="216"/>
      <c r="G119" s="193"/>
      <c r="H119" s="139"/>
      <c r="I119" s="147"/>
      <c r="J119" s="140"/>
      <c r="K119" s="84"/>
      <c r="L119" s="83">
        <f>SUM(K119)</f>
        <v>0</v>
      </c>
      <c r="M119" s="245"/>
      <c r="N119" s="241"/>
      <c r="O119" s="242"/>
      <c r="P119" s="243"/>
      <c r="Q119" s="245"/>
      <c r="R119" s="139"/>
      <c r="S119" s="140"/>
      <c r="T119" s="139"/>
      <c r="U119" s="140"/>
      <c r="V119" s="139"/>
      <c r="W119" s="140"/>
      <c r="X119" s="40"/>
      <c r="Y119" s="40"/>
      <c r="Z119" s="149"/>
      <c r="AA119" s="151"/>
      <c r="AB119" s="149"/>
      <c r="AC119" s="151"/>
      <c r="AD119" s="149"/>
      <c r="AE119" s="151"/>
      <c r="AF119" s="1"/>
      <c r="AG119" s="149"/>
      <c r="AH119" s="151"/>
      <c r="AI119" s="139"/>
      <c r="AJ119" s="147"/>
      <c r="AK119" s="140"/>
      <c r="AL119" s="139"/>
      <c r="AM119" s="140"/>
      <c r="AN119" s="40"/>
      <c r="AO119" s="139"/>
      <c r="AP119" s="147"/>
      <c r="AQ119" s="140"/>
      <c r="AR119" s="139"/>
      <c r="AS119" s="140"/>
      <c r="AT119" s="139"/>
      <c r="AU119" s="140"/>
      <c r="AV119" s="139"/>
      <c r="AW119" s="140"/>
      <c r="AX119" s="139"/>
      <c r="AY119" s="140"/>
      <c r="AZ119" s="139"/>
      <c r="BA119" s="140"/>
      <c r="BB119" s="154"/>
      <c r="BC119" s="154"/>
      <c r="BD119" s="168"/>
      <c r="BE119" s="169"/>
      <c r="BF119" s="168"/>
      <c r="BG119" s="146"/>
      <c r="BH119" s="169"/>
      <c r="BI119" s="216"/>
      <c r="BJ119" s="168"/>
      <c r="BK119" s="146"/>
      <c r="BL119" s="169"/>
      <c r="BM119" s="168"/>
      <c r="BN119" s="169"/>
      <c r="BO119" s="40"/>
      <c r="BP119" s="139"/>
      <c r="BQ119" s="140"/>
      <c r="BR119" s="139"/>
      <c r="BS119" s="140"/>
      <c r="BT119" s="183"/>
      <c r="BU119" s="184"/>
      <c r="BV119" s="40"/>
      <c r="BW119" s="1"/>
      <c r="BX119" s="1"/>
      <c r="BY119" s="1"/>
      <c r="BZ119" s="1"/>
      <c r="CA119" s="1"/>
    </row>
    <row r="120" spans="1:79" ht="27" customHeight="1">
      <c r="A120" s="251" t="s">
        <v>55</v>
      </c>
      <c r="B120" s="252"/>
      <c r="C120" s="252"/>
      <c r="D120" s="252"/>
      <c r="E120" s="253"/>
      <c r="F120" s="4">
        <f>SUM(F111:F119)</f>
        <v>815</v>
      </c>
      <c r="G120" s="19">
        <f>SUM(G111:G119)</f>
        <v>27.5</v>
      </c>
      <c r="H120" s="137">
        <f>SUM(H111:H119)</f>
        <v>200</v>
      </c>
      <c r="I120" s="219"/>
      <c r="J120" s="138"/>
      <c r="K120" s="137">
        <f>SUM(K111:K119)</f>
        <v>7.5</v>
      </c>
      <c r="L120" s="138"/>
      <c r="M120" s="59" t="s">
        <v>118</v>
      </c>
      <c r="N120" s="137" t="s">
        <v>9</v>
      </c>
      <c r="O120" s="219"/>
      <c r="P120" s="138"/>
      <c r="Q120" s="59" t="s">
        <v>118</v>
      </c>
      <c r="R120" s="137">
        <f>SUM(R111:R119)</f>
        <v>0</v>
      </c>
      <c r="S120" s="138"/>
      <c r="T120" s="137">
        <f>SUM(T111:T119)</f>
        <v>0</v>
      </c>
      <c r="U120" s="138"/>
      <c r="V120" s="137" t="s">
        <v>118</v>
      </c>
      <c r="W120" s="138"/>
      <c r="X120" s="59" t="s">
        <v>9</v>
      </c>
      <c r="Y120" s="59" t="s">
        <v>118</v>
      </c>
      <c r="Z120" s="133">
        <f>SUM(Z111:Z119)</f>
        <v>115</v>
      </c>
      <c r="AA120" s="134"/>
      <c r="AB120" s="133">
        <f>SUM(AB111:AB119)</f>
        <v>5.5</v>
      </c>
      <c r="AC120" s="134"/>
      <c r="AD120" s="133" t="s">
        <v>118</v>
      </c>
      <c r="AE120" s="134"/>
      <c r="AF120" s="4" t="s">
        <v>11</v>
      </c>
      <c r="AG120" s="133" t="s">
        <v>118</v>
      </c>
      <c r="AH120" s="134"/>
      <c r="AI120" s="137">
        <f>SUM(AI111:AI119)</f>
        <v>10</v>
      </c>
      <c r="AJ120" s="219"/>
      <c r="AK120" s="138"/>
      <c r="AL120" s="137">
        <f>SUM(AL111:AL119)</f>
        <v>0.5</v>
      </c>
      <c r="AM120" s="138"/>
      <c r="AN120" s="59" t="s">
        <v>118</v>
      </c>
      <c r="AO120" s="137" t="s">
        <v>9</v>
      </c>
      <c r="AP120" s="219"/>
      <c r="AQ120" s="138"/>
      <c r="AR120" s="137" t="s">
        <v>118</v>
      </c>
      <c r="AS120" s="138"/>
      <c r="AT120" s="137">
        <f>SUM(AT111:AT119)</f>
        <v>0</v>
      </c>
      <c r="AU120" s="138"/>
      <c r="AV120" s="137">
        <f>SUM(AV111:AV119)</f>
        <v>0</v>
      </c>
      <c r="AW120" s="138"/>
      <c r="AX120" s="137" t="s">
        <v>118</v>
      </c>
      <c r="AY120" s="138"/>
      <c r="AZ120" s="137" t="s">
        <v>9</v>
      </c>
      <c r="BA120" s="138"/>
      <c r="BB120" s="155" t="s">
        <v>118</v>
      </c>
      <c r="BC120" s="155"/>
      <c r="BD120" s="133">
        <f>SUM(BD111:BD119)</f>
        <v>110</v>
      </c>
      <c r="BE120" s="134"/>
      <c r="BF120" s="133">
        <f>SUM(BF111:BF119)</f>
        <v>0</v>
      </c>
      <c r="BG120" s="220"/>
      <c r="BH120" s="134"/>
      <c r="BI120" s="4" t="s">
        <v>118</v>
      </c>
      <c r="BJ120" s="133" t="s">
        <v>9</v>
      </c>
      <c r="BK120" s="220"/>
      <c r="BL120" s="134"/>
      <c r="BM120" s="133" t="s">
        <v>118</v>
      </c>
      <c r="BN120" s="134"/>
      <c r="BO120" s="59">
        <f>SUM(BO111:BO119)</f>
        <v>260</v>
      </c>
      <c r="BP120" s="137">
        <f>SUM(BP111:BP119)</f>
        <v>9</v>
      </c>
      <c r="BQ120" s="138"/>
      <c r="BR120" s="137" t="s">
        <v>118</v>
      </c>
      <c r="BS120" s="138"/>
      <c r="BT120" s="137" t="s">
        <v>9</v>
      </c>
      <c r="BU120" s="138"/>
      <c r="BV120" s="59" t="s">
        <v>118</v>
      </c>
      <c r="BW120" s="4">
        <f>SUM(BW111:BW119)</f>
        <v>120</v>
      </c>
      <c r="BX120" s="4">
        <f>SUM(BX111:BX119)</f>
        <v>5</v>
      </c>
      <c r="BY120" s="4" t="s">
        <v>118</v>
      </c>
      <c r="BZ120" s="4" t="s">
        <v>9</v>
      </c>
      <c r="CA120" s="4" t="s">
        <v>118</v>
      </c>
    </row>
    <row r="121" spans="1:79" ht="11.25" customHeight="1">
      <c r="A121" s="156" t="s">
        <v>49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57"/>
      <c r="BN121" s="157"/>
      <c r="BO121" s="157"/>
      <c r="BP121" s="157"/>
      <c r="BQ121" s="157"/>
      <c r="BR121" s="157"/>
      <c r="BS121" s="157"/>
      <c r="BT121" s="157"/>
      <c r="BU121" s="157"/>
      <c r="BV121" s="157"/>
      <c r="BW121" s="157"/>
      <c r="BX121" s="157"/>
      <c r="BY121" s="157"/>
      <c r="BZ121" s="157"/>
      <c r="CA121" s="158"/>
    </row>
    <row r="122" spans="1:79" ht="30" customHeight="1">
      <c r="A122" s="7">
        <v>35</v>
      </c>
      <c r="B122" s="16" t="s">
        <v>16</v>
      </c>
      <c r="C122" s="159" t="s">
        <v>143</v>
      </c>
      <c r="D122" s="160"/>
      <c r="E122" s="3" t="s">
        <v>86</v>
      </c>
      <c r="F122" s="1">
        <f>H122+R122+Z122+AI122+AT122+BD122+BO122+BW122</f>
        <v>30</v>
      </c>
      <c r="G122" s="29">
        <f>K122+T122+AB122+AL122+AV122+BF122+BP122+BX122</f>
        <v>1</v>
      </c>
      <c r="H122" s="139">
        <v>0</v>
      </c>
      <c r="I122" s="147"/>
      <c r="J122" s="140"/>
      <c r="K122" s="139">
        <v>0</v>
      </c>
      <c r="L122" s="140"/>
      <c r="M122" s="40" t="s">
        <v>5</v>
      </c>
      <c r="N122" s="139">
        <v>0</v>
      </c>
      <c r="O122" s="147"/>
      <c r="P122" s="140"/>
      <c r="Q122" s="40" t="s">
        <v>5</v>
      </c>
      <c r="R122" s="139">
        <v>0</v>
      </c>
      <c r="S122" s="140"/>
      <c r="T122" s="139">
        <v>0</v>
      </c>
      <c r="U122" s="140"/>
      <c r="V122" s="139" t="s">
        <v>5</v>
      </c>
      <c r="W122" s="140"/>
      <c r="X122" s="40">
        <v>0</v>
      </c>
      <c r="Y122" s="40" t="s">
        <v>5</v>
      </c>
      <c r="Z122" s="149">
        <v>30</v>
      </c>
      <c r="AA122" s="151"/>
      <c r="AB122" s="149">
        <v>1</v>
      </c>
      <c r="AC122" s="151"/>
      <c r="AD122" s="149" t="s">
        <v>4</v>
      </c>
      <c r="AE122" s="151"/>
      <c r="AF122" s="1">
        <v>20</v>
      </c>
      <c r="AG122" s="149" t="s">
        <v>3</v>
      </c>
      <c r="AH122" s="151"/>
      <c r="AI122" s="139">
        <v>0</v>
      </c>
      <c r="AJ122" s="147"/>
      <c r="AK122" s="140"/>
      <c r="AL122" s="139">
        <v>0</v>
      </c>
      <c r="AM122" s="140"/>
      <c r="AN122" s="40" t="s">
        <v>5</v>
      </c>
      <c r="AO122" s="139">
        <v>0</v>
      </c>
      <c r="AP122" s="147"/>
      <c r="AQ122" s="140"/>
      <c r="AR122" s="139" t="s">
        <v>5</v>
      </c>
      <c r="AS122" s="140"/>
      <c r="AT122" s="139">
        <v>0</v>
      </c>
      <c r="AU122" s="140"/>
      <c r="AV122" s="139">
        <v>0</v>
      </c>
      <c r="AW122" s="140"/>
      <c r="AX122" s="139" t="s">
        <v>5</v>
      </c>
      <c r="AY122" s="140"/>
      <c r="AZ122" s="139">
        <v>0</v>
      </c>
      <c r="BA122" s="140"/>
      <c r="BB122" s="154" t="s">
        <v>5</v>
      </c>
      <c r="BC122" s="154"/>
      <c r="BD122" s="149">
        <v>0</v>
      </c>
      <c r="BE122" s="151"/>
      <c r="BF122" s="149">
        <v>0</v>
      </c>
      <c r="BG122" s="150"/>
      <c r="BH122" s="151"/>
      <c r="BI122" s="1" t="s">
        <v>5</v>
      </c>
      <c r="BJ122" s="149">
        <v>0</v>
      </c>
      <c r="BK122" s="150"/>
      <c r="BL122" s="151"/>
      <c r="BM122" s="149" t="s">
        <v>5</v>
      </c>
      <c r="BN122" s="151"/>
      <c r="BO122" s="40">
        <v>0</v>
      </c>
      <c r="BP122" s="139">
        <v>0</v>
      </c>
      <c r="BQ122" s="140"/>
      <c r="BR122" s="139" t="s">
        <v>5</v>
      </c>
      <c r="BS122" s="140"/>
      <c r="BT122" s="139">
        <v>0</v>
      </c>
      <c r="BU122" s="140"/>
      <c r="BV122" s="40" t="s">
        <v>5</v>
      </c>
      <c r="BW122" s="1">
        <v>0</v>
      </c>
      <c r="BX122" s="1">
        <v>0</v>
      </c>
      <c r="BY122" s="1" t="s">
        <v>5</v>
      </c>
      <c r="BZ122" s="1">
        <v>0</v>
      </c>
      <c r="CA122" s="1" t="s">
        <v>5</v>
      </c>
    </row>
    <row r="123" spans="1:79" ht="24.75" customHeight="1">
      <c r="A123" s="70">
        <v>41</v>
      </c>
      <c r="B123" s="14" t="s">
        <v>16</v>
      </c>
      <c r="C123" s="254" t="s">
        <v>135</v>
      </c>
      <c r="D123" s="255"/>
      <c r="E123" s="3" t="s">
        <v>87</v>
      </c>
      <c r="F123" s="1">
        <v>20</v>
      </c>
      <c r="G123" s="29">
        <f>K123+T123+AB123+AL123+AV123+BF123+BP123+BX123</f>
        <v>0</v>
      </c>
      <c r="H123" s="139">
        <v>0</v>
      </c>
      <c r="I123" s="147"/>
      <c r="J123" s="140"/>
      <c r="K123" s="139">
        <v>0</v>
      </c>
      <c r="L123" s="140"/>
      <c r="M123" s="40" t="s">
        <v>5</v>
      </c>
      <c r="N123" s="139">
        <v>0</v>
      </c>
      <c r="O123" s="147"/>
      <c r="P123" s="140"/>
      <c r="Q123" s="40" t="s">
        <v>5</v>
      </c>
      <c r="R123" s="139">
        <v>0</v>
      </c>
      <c r="S123" s="140"/>
      <c r="T123" s="139">
        <v>0</v>
      </c>
      <c r="U123" s="140"/>
      <c r="V123" s="139" t="s">
        <v>5</v>
      </c>
      <c r="W123" s="140"/>
      <c r="X123" s="40">
        <v>0</v>
      </c>
      <c r="Y123" s="40" t="s">
        <v>5</v>
      </c>
      <c r="Z123" s="149">
        <v>20</v>
      </c>
      <c r="AA123" s="151"/>
      <c r="AB123" s="149">
        <v>0</v>
      </c>
      <c r="AC123" s="151"/>
      <c r="AD123" s="149" t="s">
        <v>4</v>
      </c>
      <c r="AE123" s="151"/>
      <c r="AF123" s="1">
        <v>20</v>
      </c>
      <c r="AG123" s="149" t="s">
        <v>3</v>
      </c>
      <c r="AH123" s="151"/>
      <c r="AI123" s="139">
        <v>0</v>
      </c>
      <c r="AJ123" s="147"/>
      <c r="AK123" s="140"/>
      <c r="AL123" s="139">
        <v>0</v>
      </c>
      <c r="AM123" s="140"/>
      <c r="AN123" s="40" t="s">
        <v>5</v>
      </c>
      <c r="AO123" s="139">
        <v>0</v>
      </c>
      <c r="AP123" s="147"/>
      <c r="AQ123" s="140"/>
      <c r="AR123" s="139" t="s">
        <v>5</v>
      </c>
      <c r="AS123" s="140"/>
      <c r="AT123" s="139">
        <v>0</v>
      </c>
      <c r="AU123" s="140"/>
      <c r="AV123" s="139">
        <v>0</v>
      </c>
      <c r="AW123" s="140"/>
      <c r="AX123" s="139" t="s">
        <v>5</v>
      </c>
      <c r="AY123" s="140"/>
      <c r="AZ123" s="139">
        <v>0</v>
      </c>
      <c r="BA123" s="140"/>
      <c r="BB123" s="154" t="s">
        <v>5</v>
      </c>
      <c r="BC123" s="154"/>
      <c r="BD123" s="149">
        <v>0</v>
      </c>
      <c r="BE123" s="151"/>
      <c r="BF123" s="149">
        <v>0</v>
      </c>
      <c r="BG123" s="150"/>
      <c r="BH123" s="151"/>
      <c r="BI123" s="1" t="s">
        <v>5</v>
      </c>
      <c r="BJ123" s="149">
        <v>0</v>
      </c>
      <c r="BK123" s="150"/>
      <c r="BL123" s="151"/>
      <c r="BM123" s="149" t="s">
        <v>5</v>
      </c>
      <c r="BN123" s="151"/>
      <c r="BO123" s="40">
        <v>0</v>
      </c>
      <c r="BP123" s="139">
        <v>0</v>
      </c>
      <c r="BQ123" s="140"/>
      <c r="BR123" s="139" t="s">
        <v>5</v>
      </c>
      <c r="BS123" s="140"/>
      <c r="BT123" s="139">
        <v>0</v>
      </c>
      <c r="BU123" s="140"/>
      <c r="BV123" s="40" t="s">
        <v>5</v>
      </c>
      <c r="BW123" s="1">
        <v>0</v>
      </c>
      <c r="BX123" s="1">
        <v>0</v>
      </c>
      <c r="BY123" s="1" t="s">
        <v>5</v>
      </c>
      <c r="BZ123" s="1">
        <v>0</v>
      </c>
      <c r="CA123" s="1" t="s">
        <v>5</v>
      </c>
    </row>
    <row r="124" spans="1:79" ht="21.75" customHeight="1">
      <c r="A124" s="251" t="s">
        <v>103</v>
      </c>
      <c r="B124" s="252"/>
      <c r="C124" s="252"/>
      <c r="D124" s="252"/>
      <c r="E124" s="253"/>
      <c r="F124" s="4">
        <f>SUM(F122:F123)</f>
        <v>50</v>
      </c>
      <c r="G124" s="19">
        <f>SUM(G122:G123)</f>
        <v>1</v>
      </c>
      <c r="H124" s="137">
        <f>SUM(H123)</f>
        <v>0</v>
      </c>
      <c r="I124" s="219"/>
      <c r="J124" s="138"/>
      <c r="K124" s="137">
        <f>SUM(K123)</f>
        <v>0</v>
      </c>
      <c r="L124" s="138"/>
      <c r="M124" s="59" t="s">
        <v>118</v>
      </c>
      <c r="N124" s="137" t="s">
        <v>9</v>
      </c>
      <c r="O124" s="219"/>
      <c r="P124" s="138"/>
      <c r="Q124" s="59" t="s">
        <v>118</v>
      </c>
      <c r="R124" s="137">
        <f>SUM(R123)</f>
        <v>0</v>
      </c>
      <c r="S124" s="138"/>
      <c r="T124" s="137">
        <f>SUM(T123)</f>
        <v>0</v>
      </c>
      <c r="U124" s="138"/>
      <c r="V124" s="137" t="s">
        <v>118</v>
      </c>
      <c r="W124" s="138"/>
      <c r="X124" s="59" t="s">
        <v>9</v>
      </c>
      <c r="Y124" s="59" t="s">
        <v>118</v>
      </c>
      <c r="Z124" s="133">
        <f>Z122+Z123</f>
        <v>50</v>
      </c>
      <c r="AA124" s="134"/>
      <c r="AB124" s="133">
        <f>AB122+AB123</f>
        <v>1</v>
      </c>
      <c r="AC124" s="134"/>
      <c r="AD124" s="133" t="s">
        <v>118</v>
      </c>
      <c r="AE124" s="134"/>
      <c r="AF124" s="4" t="s">
        <v>9</v>
      </c>
      <c r="AG124" s="133" t="s">
        <v>118</v>
      </c>
      <c r="AH124" s="134"/>
      <c r="AI124" s="137">
        <f>SUM(AI123)</f>
        <v>0</v>
      </c>
      <c r="AJ124" s="219"/>
      <c r="AK124" s="138"/>
      <c r="AL124" s="137">
        <f>SUM(AL123)</f>
        <v>0</v>
      </c>
      <c r="AM124" s="138"/>
      <c r="AN124" s="59" t="s">
        <v>118</v>
      </c>
      <c r="AO124" s="137" t="s">
        <v>9</v>
      </c>
      <c r="AP124" s="219"/>
      <c r="AQ124" s="138"/>
      <c r="AR124" s="137" t="s">
        <v>118</v>
      </c>
      <c r="AS124" s="138"/>
      <c r="AT124" s="137">
        <f>SUM(AT123)</f>
        <v>0</v>
      </c>
      <c r="AU124" s="138"/>
      <c r="AV124" s="137">
        <f>SUM(AV123)</f>
        <v>0</v>
      </c>
      <c r="AW124" s="138"/>
      <c r="AX124" s="137" t="s">
        <v>118</v>
      </c>
      <c r="AY124" s="138"/>
      <c r="AZ124" s="137" t="s">
        <v>9</v>
      </c>
      <c r="BA124" s="138"/>
      <c r="BB124" s="155" t="s">
        <v>118</v>
      </c>
      <c r="BC124" s="155"/>
      <c r="BD124" s="133">
        <f>SUM(BD123)</f>
        <v>0</v>
      </c>
      <c r="BE124" s="134"/>
      <c r="BF124" s="133">
        <f>SUM(BF123)</f>
        <v>0</v>
      </c>
      <c r="BG124" s="220"/>
      <c r="BH124" s="134"/>
      <c r="BI124" s="4" t="s">
        <v>118</v>
      </c>
      <c r="BJ124" s="133" t="s">
        <v>9</v>
      </c>
      <c r="BK124" s="220"/>
      <c r="BL124" s="134"/>
      <c r="BM124" s="133" t="s">
        <v>118</v>
      </c>
      <c r="BN124" s="134"/>
      <c r="BO124" s="59">
        <f>SUM(BO123)</f>
        <v>0</v>
      </c>
      <c r="BP124" s="137">
        <f>SUM(BP123)</f>
        <v>0</v>
      </c>
      <c r="BQ124" s="138"/>
      <c r="BR124" s="137" t="s">
        <v>118</v>
      </c>
      <c r="BS124" s="138"/>
      <c r="BT124" s="137" t="s">
        <v>9</v>
      </c>
      <c r="BU124" s="138"/>
      <c r="BV124" s="59" t="s">
        <v>118</v>
      </c>
      <c r="BW124" s="4">
        <f>SUM(BW123)</f>
        <v>0</v>
      </c>
      <c r="BX124" s="4">
        <f>SUM(BX123)</f>
        <v>0</v>
      </c>
      <c r="BY124" s="4" t="s">
        <v>118</v>
      </c>
      <c r="BZ124" s="4" t="s">
        <v>9</v>
      </c>
      <c r="CA124" s="4" t="s">
        <v>118</v>
      </c>
    </row>
    <row r="125" spans="1:79" ht="28.5" customHeight="1">
      <c r="A125" s="194" t="s">
        <v>59</v>
      </c>
      <c r="B125" s="195"/>
      <c r="C125" s="195"/>
      <c r="D125" s="195"/>
      <c r="E125" s="196"/>
      <c r="F125" s="5">
        <f>F106+F109+F120+F124</f>
        <v>910</v>
      </c>
      <c r="G125" s="20">
        <f>G106+G109+G120+G124</f>
        <v>30</v>
      </c>
      <c r="H125" s="141">
        <f>H106+H109+H120</f>
        <v>200</v>
      </c>
      <c r="I125" s="185"/>
      <c r="J125" s="142"/>
      <c r="K125" s="141">
        <f>K106+K109+K120</f>
        <v>7.5</v>
      </c>
      <c r="L125" s="142"/>
      <c r="M125" s="5" t="s">
        <v>118</v>
      </c>
      <c r="N125" s="85" t="s">
        <v>9</v>
      </c>
      <c r="O125" s="86"/>
      <c r="P125" s="87"/>
      <c r="Q125" s="59" t="s">
        <v>118</v>
      </c>
      <c r="R125" s="141">
        <f>R106+R109+R120</f>
        <v>0</v>
      </c>
      <c r="S125" s="142"/>
      <c r="T125" s="141">
        <f>T106+T109+T120</f>
        <v>0</v>
      </c>
      <c r="U125" s="142"/>
      <c r="V125" s="141" t="s">
        <v>118</v>
      </c>
      <c r="W125" s="142"/>
      <c r="X125" s="5" t="s">
        <v>9</v>
      </c>
      <c r="Y125" s="59" t="s">
        <v>118</v>
      </c>
      <c r="Z125" s="141">
        <f>Z106+Z109+Z120+Z124</f>
        <v>210</v>
      </c>
      <c r="AA125" s="142"/>
      <c r="AB125" s="141">
        <f>AB106+AB109+AB120+AB124</f>
        <v>8</v>
      </c>
      <c r="AC125" s="142"/>
      <c r="AD125" s="141" t="s">
        <v>118</v>
      </c>
      <c r="AE125" s="142"/>
      <c r="AF125" s="5" t="s">
        <v>9</v>
      </c>
      <c r="AG125" s="137" t="s">
        <v>118</v>
      </c>
      <c r="AH125" s="138"/>
      <c r="AI125" s="141">
        <f>AI106+AI109+AI120</f>
        <v>10</v>
      </c>
      <c r="AJ125" s="185"/>
      <c r="AK125" s="142"/>
      <c r="AL125" s="141">
        <f>AL106+AL109+AL120</f>
        <v>0.5</v>
      </c>
      <c r="AM125" s="142"/>
      <c r="AN125" s="5" t="s">
        <v>118</v>
      </c>
      <c r="AO125" s="141" t="s">
        <v>9</v>
      </c>
      <c r="AP125" s="185"/>
      <c r="AQ125" s="142"/>
      <c r="AR125" s="137" t="s">
        <v>118</v>
      </c>
      <c r="AS125" s="138"/>
      <c r="AT125" s="141">
        <f>AT106+AT109+AT120</f>
        <v>0</v>
      </c>
      <c r="AU125" s="142"/>
      <c r="AV125" s="141">
        <f>AV106+AV109+AV120</f>
        <v>0</v>
      </c>
      <c r="AW125" s="142"/>
      <c r="AX125" s="141" t="s">
        <v>118</v>
      </c>
      <c r="AY125" s="142"/>
      <c r="AZ125" s="141" t="s">
        <v>9</v>
      </c>
      <c r="BA125" s="142"/>
      <c r="BB125" s="155" t="s">
        <v>118</v>
      </c>
      <c r="BC125" s="155"/>
      <c r="BD125" s="141">
        <f>BD106+BD109+BD120</f>
        <v>110</v>
      </c>
      <c r="BE125" s="142"/>
      <c r="BF125" s="141">
        <f>BF106+BF109+BF120</f>
        <v>0</v>
      </c>
      <c r="BG125" s="185"/>
      <c r="BH125" s="142"/>
      <c r="BI125" s="5" t="s">
        <v>118</v>
      </c>
      <c r="BJ125" s="141" t="s">
        <v>9</v>
      </c>
      <c r="BK125" s="185"/>
      <c r="BL125" s="142"/>
      <c r="BM125" s="137" t="s">
        <v>118</v>
      </c>
      <c r="BN125" s="138"/>
      <c r="BO125" s="5">
        <f>BO106+BO109+BO120</f>
        <v>260</v>
      </c>
      <c r="BP125" s="141">
        <f>BP106+BP109+BP120</f>
        <v>9</v>
      </c>
      <c r="BQ125" s="142"/>
      <c r="BR125" s="141" t="s">
        <v>118</v>
      </c>
      <c r="BS125" s="142"/>
      <c r="BT125" s="141" t="s">
        <v>9</v>
      </c>
      <c r="BU125" s="142"/>
      <c r="BV125" s="59" t="s">
        <v>118</v>
      </c>
      <c r="BW125" s="5">
        <f>BW106+BW109+BW120</f>
        <v>120</v>
      </c>
      <c r="BX125" s="5">
        <f>BX106+BX109+BX120</f>
        <v>5</v>
      </c>
      <c r="BY125" s="5" t="s">
        <v>118</v>
      </c>
      <c r="BZ125" s="5" t="s">
        <v>9</v>
      </c>
      <c r="CA125" s="59" t="s">
        <v>118</v>
      </c>
    </row>
    <row r="126" spans="1:79" ht="13.35" customHeight="1">
      <c r="A126" s="197"/>
      <c r="B126" s="198"/>
      <c r="C126" s="198"/>
      <c r="D126" s="198"/>
      <c r="E126" s="199"/>
      <c r="F126" s="289" t="s">
        <v>53</v>
      </c>
      <c r="G126" s="290"/>
      <c r="H126" s="290"/>
      <c r="I126" s="290"/>
      <c r="J126" s="290"/>
      <c r="K126" s="290"/>
      <c r="L126" s="290"/>
      <c r="M126" s="290"/>
      <c r="N126" s="233">
        <v>0</v>
      </c>
      <c r="O126" s="233"/>
      <c r="P126" s="233"/>
      <c r="Q126" s="234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>
        <v>5</v>
      </c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</row>
    <row r="127" spans="1:79" ht="13.5" customHeight="1">
      <c r="A127" s="48"/>
      <c r="B127" s="48"/>
      <c r="C127" s="48"/>
      <c r="D127" s="48"/>
      <c r="E127" s="48"/>
      <c r="F127" s="48"/>
      <c r="G127" s="49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88"/>
      <c r="AZ127" s="88"/>
      <c r="BA127" s="88"/>
      <c r="BB127" s="88"/>
      <c r="BC127" s="88"/>
      <c r="BD127" s="88"/>
      <c r="BE127" s="88"/>
      <c r="BF127" s="8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</row>
    <row r="128" spans="1:79" ht="15.95" customHeight="1">
      <c r="A128" s="170" t="s">
        <v>115</v>
      </c>
      <c r="B128" s="13"/>
      <c r="C128" s="205" t="s">
        <v>51</v>
      </c>
      <c r="D128" s="206"/>
      <c r="E128" s="170" t="s">
        <v>52</v>
      </c>
      <c r="F128" s="246" t="s">
        <v>27</v>
      </c>
      <c r="G128" s="247"/>
      <c r="H128" s="283" t="s">
        <v>45</v>
      </c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4"/>
      <c r="AQ128" s="284"/>
      <c r="AR128" s="284"/>
      <c r="AS128" s="284"/>
      <c r="AT128" s="284"/>
      <c r="AU128" s="284"/>
      <c r="AV128" s="284"/>
      <c r="AW128" s="284"/>
      <c r="AX128" s="284"/>
      <c r="AY128" s="284"/>
      <c r="AZ128" s="284"/>
      <c r="BA128" s="284"/>
      <c r="BB128" s="284"/>
      <c r="BC128" s="284"/>
      <c r="BD128" s="284"/>
      <c r="BE128" s="284"/>
      <c r="BF128" s="284"/>
      <c r="BG128" s="284"/>
      <c r="BH128" s="284"/>
      <c r="BI128" s="284"/>
      <c r="BJ128" s="284"/>
      <c r="BK128" s="284"/>
      <c r="BL128" s="284"/>
      <c r="BM128" s="284"/>
      <c r="BN128" s="284"/>
      <c r="BO128" s="284"/>
      <c r="BP128" s="284"/>
      <c r="BQ128" s="284"/>
      <c r="BR128" s="284"/>
      <c r="BS128" s="284"/>
      <c r="BT128" s="284"/>
      <c r="BU128" s="284"/>
      <c r="BV128" s="284"/>
      <c r="BW128" s="284"/>
      <c r="BX128" s="284"/>
      <c r="BY128" s="284"/>
      <c r="BZ128" s="284"/>
      <c r="CA128" s="285"/>
    </row>
    <row r="129" spans="1:79" ht="21.95" customHeight="1">
      <c r="A129" s="172"/>
      <c r="B129" s="50"/>
      <c r="C129" s="207"/>
      <c r="D129" s="208"/>
      <c r="E129" s="172"/>
      <c r="F129" s="248" t="s">
        <v>28</v>
      </c>
      <c r="G129" s="278" t="s">
        <v>15</v>
      </c>
      <c r="H129" s="235" t="s">
        <v>36</v>
      </c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36"/>
      <c r="AB129" s="236"/>
      <c r="AC129" s="236"/>
      <c r="AD129" s="236"/>
      <c r="AE129" s="236"/>
      <c r="AF129" s="236"/>
      <c r="AG129" s="236"/>
      <c r="AH129" s="236"/>
      <c r="AI129" s="236"/>
      <c r="AJ129" s="236"/>
      <c r="AK129" s="236"/>
      <c r="AL129" s="236"/>
      <c r="AM129" s="236"/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  <c r="BE129" s="236"/>
      <c r="BF129" s="236"/>
      <c r="BG129" s="236"/>
      <c r="BH129" s="236"/>
      <c r="BI129" s="236"/>
      <c r="BJ129" s="236"/>
      <c r="BK129" s="236"/>
      <c r="BL129" s="236"/>
      <c r="BM129" s="236"/>
      <c r="BN129" s="237"/>
      <c r="BO129" s="301" t="s">
        <v>122</v>
      </c>
      <c r="BP129" s="302"/>
      <c r="BQ129" s="302"/>
      <c r="BR129" s="302"/>
      <c r="BS129" s="302"/>
      <c r="BT129" s="302"/>
      <c r="BU129" s="302"/>
      <c r="BV129" s="302"/>
      <c r="BW129" s="302"/>
      <c r="BX129" s="302"/>
      <c r="BY129" s="302"/>
      <c r="BZ129" s="302"/>
      <c r="CA129" s="303"/>
    </row>
    <row r="130" spans="1:79" ht="33" customHeight="1">
      <c r="A130" s="172"/>
      <c r="B130" s="50"/>
      <c r="C130" s="207"/>
      <c r="D130" s="208"/>
      <c r="E130" s="172"/>
      <c r="F130" s="249"/>
      <c r="G130" s="279"/>
      <c r="H130" s="202" t="s">
        <v>29</v>
      </c>
      <c r="I130" s="203"/>
      <c r="J130" s="203"/>
      <c r="K130" s="203"/>
      <c r="L130" s="203"/>
      <c r="M130" s="203"/>
      <c r="N130" s="203"/>
      <c r="O130" s="203"/>
      <c r="P130" s="203"/>
      <c r="Q130" s="204"/>
      <c r="R130" s="202" t="s">
        <v>30</v>
      </c>
      <c r="S130" s="203"/>
      <c r="T130" s="203"/>
      <c r="U130" s="203"/>
      <c r="V130" s="203"/>
      <c r="W130" s="203"/>
      <c r="X130" s="203"/>
      <c r="Y130" s="204"/>
      <c r="Z130" s="235" t="s">
        <v>31</v>
      </c>
      <c r="AA130" s="236"/>
      <c r="AB130" s="236"/>
      <c r="AC130" s="236"/>
      <c r="AD130" s="236"/>
      <c r="AE130" s="236"/>
      <c r="AF130" s="236"/>
      <c r="AG130" s="236"/>
      <c r="AH130" s="237"/>
      <c r="AI130" s="202" t="s">
        <v>32</v>
      </c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4"/>
      <c r="AT130" s="202" t="s">
        <v>33</v>
      </c>
      <c r="AU130" s="203"/>
      <c r="AV130" s="203"/>
      <c r="AW130" s="203"/>
      <c r="AX130" s="203"/>
      <c r="AY130" s="203"/>
      <c r="AZ130" s="203"/>
      <c r="BA130" s="203"/>
      <c r="BB130" s="203"/>
      <c r="BC130" s="204"/>
      <c r="BD130" s="286" t="s">
        <v>121</v>
      </c>
      <c r="BE130" s="287"/>
      <c r="BF130" s="287"/>
      <c r="BG130" s="287"/>
      <c r="BH130" s="287"/>
      <c r="BI130" s="287"/>
      <c r="BJ130" s="287"/>
      <c r="BK130" s="287"/>
      <c r="BL130" s="287"/>
      <c r="BM130" s="287"/>
      <c r="BN130" s="288"/>
      <c r="BO130" s="202" t="s">
        <v>35</v>
      </c>
      <c r="BP130" s="203"/>
      <c r="BQ130" s="203"/>
      <c r="BR130" s="203"/>
      <c r="BS130" s="203"/>
      <c r="BT130" s="203"/>
      <c r="BU130" s="203"/>
      <c r="BV130" s="204"/>
      <c r="BW130" s="235" t="s">
        <v>108</v>
      </c>
      <c r="BX130" s="236"/>
      <c r="BY130" s="236"/>
      <c r="BZ130" s="236"/>
      <c r="CA130" s="237"/>
    </row>
    <row r="131" spans="1:79" ht="46.5" customHeight="1">
      <c r="A131" s="171"/>
      <c r="B131" s="51"/>
      <c r="C131" s="209"/>
      <c r="D131" s="210"/>
      <c r="E131" s="171"/>
      <c r="F131" s="250"/>
      <c r="G131" s="280"/>
      <c r="H131" s="177" t="s">
        <v>39</v>
      </c>
      <c r="I131" s="217"/>
      <c r="J131" s="178"/>
      <c r="K131" s="177" t="s">
        <v>15</v>
      </c>
      <c r="L131" s="178"/>
      <c r="M131" s="123" t="s">
        <v>63</v>
      </c>
      <c r="N131" s="177" t="s">
        <v>166</v>
      </c>
      <c r="O131" s="217"/>
      <c r="P131" s="178"/>
      <c r="Q131" s="123" t="s">
        <v>107</v>
      </c>
      <c r="R131" s="177" t="s">
        <v>39</v>
      </c>
      <c r="S131" s="178"/>
      <c r="T131" s="177" t="s">
        <v>15</v>
      </c>
      <c r="U131" s="178"/>
      <c r="V131" s="177" t="s">
        <v>63</v>
      </c>
      <c r="W131" s="178"/>
      <c r="X131" s="123" t="s">
        <v>166</v>
      </c>
      <c r="Y131" s="123" t="s">
        <v>107</v>
      </c>
      <c r="Z131" s="152" t="s">
        <v>39</v>
      </c>
      <c r="AA131" s="153"/>
      <c r="AB131" s="152" t="s">
        <v>15</v>
      </c>
      <c r="AC131" s="153"/>
      <c r="AD131" s="152" t="s">
        <v>63</v>
      </c>
      <c r="AE131" s="153"/>
      <c r="AF131" s="53" t="s">
        <v>166</v>
      </c>
      <c r="AG131" s="152" t="s">
        <v>107</v>
      </c>
      <c r="AH131" s="153"/>
      <c r="AI131" s="177" t="s">
        <v>39</v>
      </c>
      <c r="AJ131" s="217"/>
      <c r="AK131" s="178"/>
      <c r="AL131" s="177" t="s">
        <v>15</v>
      </c>
      <c r="AM131" s="178"/>
      <c r="AN131" s="123" t="s">
        <v>63</v>
      </c>
      <c r="AO131" s="177" t="s">
        <v>166</v>
      </c>
      <c r="AP131" s="217"/>
      <c r="AQ131" s="178"/>
      <c r="AR131" s="177" t="s">
        <v>107</v>
      </c>
      <c r="AS131" s="178"/>
      <c r="AT131" s="177" t="s">
        <v>39</v>
      </c>
      <c r="AU131" s="178"/>
      <c r="AV131" s="177" t="s">
        <v>15</v>
      </c>
      <c r="AW131" s="178"/>
      <c r="AX131" s="177" t="s">
        <v>63</v>
      </c>
      <c r="AY131" s="178"/>
      <c r="AZ131" s="177" t="s">
        <v>166</v>
      </c>
      <c r="BA131" s="178"/>
      <c r="BB131" s="258" t="s">
        <v>107</v>
      </c>
      <c r="BC131" s="258"/>
      <c r="BD131" s="152" t="s">
        <v>39</v>
      </c>
      <c r="BE131" s="153"/>
      <c r="BF131" s="152" t="s">
        <v>15</v>
      </c>
      <c r="BG131" s="293"/>
      <c r="BH131" s="153"/>
      <c r="BI131" s="53" t="s">
        <v>63</v>
      </c>
      <c r="BJ131" s="152" t="s">
        <v>166</v>
      </c>
      <c r="BK131" s="293"/>
      <c r="BL131" s="153"/>
      <c r="BM131" s="152" t="s">
        <v>107</v>
      </c>
      <c r="BN131" s="153"/>
      <c r="BO131" s="123" t="s">
        <v>39</v>
      </c>
      <c r="BP131" s="177" t="s">
        <v>15</v>
      </c>
      <c r="BQ131" s="178"/>
      <c r="BR131" s="177" t="s">
        <v>63</v>
      </c>
      <c r="BS131" s="178"/>
      <c r="BT131" s="177" t="s">
        <v>166</v>
      </c>
      <c r="BU131" s="178"/>
      <c r="BV131" s="123" t="s">
        <v>107</v>
      </c>
      <c r="BW131" s="53" t="s">
        <v>39</v>
      </c>
      <c r="BX131" s="53" t="s">
        <v>15</v>
      </c>
      <c r="BY131" s="53" t="s">
        <v>63</v>
      </c>
      <c r="BZ131" s="53" t="s">
        <v>166</v>
      </c>
      <c r="CA131" s="53" t="s">
        <v>107</v>
      </c>
    </row>
    <row r="132" spans="1:79" ht="13.5" customHeight="1">
      <c r="A132" s="296" t="s">
        <v>113</v>
      </c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8"/>
    </row>
    <row r="133" spans="1:79" ht="30" customHeight="1">
      <c r="A133" s="7">
        <v>42</v>
      </c>
      <c r="B133" s="16" t="s">
        <v>16</v>
      </c>
      <c r="C133" s="159" t="s">
        <v>137</v>
      </c>
      <c r="D133" s="160"/>
      <c r="E133" s="3" t="s">
        <v>86</v>
      </c>
      <c r="F133" s="1">
        <f>H133+R133+Z133+AI133+AT133+BD133+BO133+BW133</f>
        <v>30</v>
      </c>
      <c r="G133" s="29">
        <f>K133+T133+AB133+AL133+AV133+BF133+BP133+BX133</f>
        <v>2</v>
      </c>
      <c r="H133" s="139">
        <v>0</v>
      </c>
      <c r="I133" s="147"/>
      <c r="J133" s="140"/>
      <c r="K133" s="139">
        <v>0</v>
      </c>
      <c r="L133" s="140"/>
      <c r="M133" s="40" t="s">
        <v>5</v>
      </c>
      <c r="N133" s="139">
        <v>0</v>
      </c>
      <c r="O133" s="147"/>
      <c r="P133" s="140"/>
      <c r="Q133" s="40" t="s">
        <v>5</v>
      </c>
      <c r="R133" s="139">
        <v>0</v>
      </c>
      <c r="S133" s="140"/>
      <c r="T133" s="139">
        <v>0</v>
      </c>
      <c r="U133" s="140"/>
      <c r="V133" s="139" t="s">
        <v>5</v>
      </c>
      <c r="W133" s="140"/>
      <c r="X133" s="40">
        <v>0</v>
      </c>
      <c r="Y133" s="40" t="s">
        <v>5</v>
      </c>
      <c r="Z133" s="149">
        <v>30</v>
      </c>
      <c r="AA133" s="151"/>
      <c r="AB133" s="149">
        <v>2</v>
      </c>
      <c r="AC133" s="151"/>
      <c r="AD133" s="221" t="s">
        <v>2</v>
      </c>
      <c r="AE133" s="222"/>
      <c r="AF133" s="1">
        <v>20</v>
      </c>
      <c r="AG133" s="149" t="s">
        <v>3</v>
      </c>
      <c r="AH133" s="151"/>
      <c r="AI133" s="139">
        <v>0</v>
      </c>
      <c r="AJ133" s="147"/>
      <c r="AK133" s="140"/>
      <c r="AL133" s="139">
        <v>0</v>
      </c>
      <c r="AM133" s="140"/>
      <c r="AN133" s="40" t="s">
        <v>5</v>
      </c>
      <c r="AO133" s="139">
        <v>0</v>
      </c>
      <c r="AP133" s="147"/>
      <c r="AQ133" s="140"/>
      <c r="AR133" s="139" t="s">
        <v>5</v>
      </c>
      <c r="AS133" s="140"/>
      <c r="AT133" s="139">
        <v>0</v>
      </c>
      <c r="AU133" s="140"/>
      <c r="AV133" s="139">
        <v>0</v>
      </c>
      <c r="AW133" s="140"/>
      <c r="AX133" s="139" t="s">
        <v>5</v>
      </c>
      <c r="AY133" s="140"/>
      <c r="AZ133" s="139">
        <v>0</v>
      </c>
      <c r="BA133" s="140"/>
      <c r="BB133" s="139" t="s">
        <v>5</v>
      </c>
      <c r="BC133" s="140"/>
      <c r="BD133" s="149">
        <v>0</v>
      </c>
      <c r="BE133" s="151"/>
      <c r="BF133" s="149">
        <v>0</v>
      </c>
      <c r="BG133" s="150"/>
      <c r="BH133" s="151"/>
      <c r="BI133" s="1" t="s">
        <v>5</v>
      </c>
      <c r="BJ133" s="149">
        <v>0</v>
      </c>
      <c r="BK133" s="150"/>
      <c r="BL133" s="151"/>
      <c r="BM133" s="149" t="s">
        <v>5</v>
      </c>
      <c r="BN133" s="151"/>
      <c r="BO133" s="40">
        <v>0</v>
      </c>
      <c r="BP133" s="139">
        <v>0</v>
      </c>
      <c r="BQ133" s="140"/>
      <c r="BR133" s="139" t="s">
        <v>5</v>
      </c>
      <c r="BS133" s="140"/>
      <c r="BT133" s="139">
        <v>0</v>
      </c>
      <c r="BU133" s="140"/>
      <c r="BV133" s="40" t="s">
        <v>5</v>
      </c>
      <c r="BW133" s="1">
        <v>0</v>
      </c>
      <c r="BX133" s="1">
        <v>0</v>
      </c>
      <c r="BY133" s="1" t="s">
        <v>5</v>
      </c>
      <c r="BZ133" s="1">
        <v>0</v>
      </c>
      <c r="CA133" s="1" t="s">
        <v>5</v>
      </c>
    </row>
    <row r="134" spans="1:79" ht="42" customHeight="1">
      <c r="A134" s="7">
        <v>43</v>
      </c>
      <c r="B134" s="17" t="s">
        <v>16</v>
      </c>
      <c r="C134" s="175" t="s">
        <v>130</v>
      </c>
      <c r="D134" s="189"/>
      <c r="E134" s="3" t="s">
        <v>72</v>
      </c>
      <c r="F134" s="1">
        <f>H134+R134+Z134+AI134+AT134+BD134+BO134+BW134</f>
        <v>10</v>
      </c>
      <c r="G134" s="29">
        <f>K134+T134+AB134+AL134+AV134+BF134+BP134+BX134</f>
        <v>0.5</v>
      </c>
      <c r="H134" s="139">
        <v>0</v>
      </c>
      <c r="I134" s="147"/>
      <c r="J134" s="140"/>
      <c r="K134" s="139">
        <v>0</v>
      </c>
      <c r="L134" s="140"/>
      <c r="M134" s="40">
        <v>0</v>
      </c>
      <c r="N134" s="139">
        <v>0</v>
      </c>
      <c r="O134" s="147"/>
      <c r="P134" s="140"/>
      <c r="Q134" s="40">
        <v>0</v>
      </c>
      <c r="R134" s="139">
        <v>0</v>
      </c>
      <c r="S134" s="140"/>
      <c r="T134" s="139">
        <v>0</v>
      </c>
      <c r="U134" s="140"/>
      <c r="V134" s="139" t="s">
        <v>5</v>
      </c>
      <c r="W134" s="140"/>
      <c r="X134" s="40">
        <v>0</v>
      </c>
      <c r="Y134" s="40" t="s">
        <v>5</v>
      </c>
      <c r="Z134" s="149">
        <v>0</v>
      </c>
      <c r="AA134" s="151"/>
      <c r="AB134" s="149">
        <v>0</v>
      </c>
      <c r="AC134" s="151"/>
      <c r="AD134" s="149" t="s">
        <v>5</v>
      </c>
      <c r="AE134" s="151"/>
      <c r="AF134" s="1">
        <v>0</v>
      </c>
      <c r="AG134" s="149" t="s">
        <v>5</v>
      </c>
      <c r="AH134" s="151"/>
      <c r="AI134" s="139">
        <v>10</v>
      </c>
      <c r="AJ134" s="147"/>
      <c r="AK134" s="140"/>
      <c r="AL134" s="139">
        <v>0.5</v>
      </c>
      <c r="AM134" s="140"/>
      <c r="AN134" s="40" t="s">
        <v>1</v>
      </c>
      <c r="AO134" s="139">
        <v>25</v>
      </c>
      <c r="AP134" s="147"/>
      <c r="AQ134" s="140"/>
      <c r="AR134" s="139" t="s">
        <v>8</v>
      </c>
      <c r="AS134" s="140"/>
      <c r="AT134" s="139">
        <v>0</v>
      </c>
      <c r="AU134" s="140"/>
      <c r="AV134" s="139">
        <v>0</v>
      </c>
      <c r="AW134" s="140"/>
      <c r="AX134" s="139" t="s">
        <v>5</v>
      </c>
      <c r="AY134" s="140"/>
      <c r="AZ134" s="139">
        <v>0</v>
      </c>
      <c r="BA134" s="140"/>
      <c r="BB134" s="154" t="s">
        <v>5</v>
      </c>
      <c r="BC134" s="154"/>
      <c r="BD134" s="149">
        <v>0</v>
      </c>
      <c r="BE134" s="151"/>
      <c r="BF134" s="149">
        <v>0</v>
      </c>
      <c r="BG134" s="150"/>
      <c r="BH134" s="151"/>
      <c r="BI134" s="1">
        <v>0</v>
      </c>
      <c r="BJ134" s="149">
        <v>0</v>
      </c>
      <c r="BK134" s="150"/>
      <c r="BL134" s="151"/>
      <c r="BM134" s="149">
        <f>-BF134</f>
        <v>0</v>
      </c>
      <c r="BN134" s="151"/>
      <c r="BO134" s="40">
        <v>0</v>
      </c>
      <c r="BP134" s="139">
        <v>0</v>
      </c>
      <c r="BQ134" s="140"/>
      <c r="BR134" s="139" t="s">
        <v>5</v>
      </c>
      <c r="BS134" s="140"/>
      <c r="BT134" s="139">
        <v>0</v>
      </c>
      <c r="BU134" s="140"/>
      <c r="BV134" s="40" t="s">
        <v>5</v>
      </c>
      <c r="BW134" s="1">
        <v>0</v>
      </c>
      <c r="BX134" s="1">
        <v>0</v>
      </c>
      <c r="BY134" s="1" t="s">
        <v>5</v>
      </c>
      <c r="BZ134" s="1">
        <v>0</v>
      </c>
      <c r="CA134" s="1" t="s">
        <v>5</v>
      </c>
    </row>
    <row r="135" spans="1:79" ht="23.25" customHeight="1">
      <c r="A135" s="314" t="s">
        <v>112</v>
      </c>
      <c r="B135" s="315"/>
      <c r="C135" s="315"/>
      <c r="D135" s="315"/>
      <c r="E135" s="316"/>
      <c r="F135" s="4">
        <f>SUM(F133,F134)</f>
        <v>40</v>
      </c>
      <c r="G135" s="19">
        <f>SUM(G133,G134)</f>
        <v>2.5</v>
      </c>
      <c r="H135" s="137">
        <f>SUM(H133)</f>
        <v>0</v>
      </c>
      <c r="I135" s="219"/>
      <c r="J135" s="138"/>
      <c r="K135" s="137">
        <f>SUM(K133)</f>
        <v>0</v>
      </c>
      <c r="L135" s="138"/>
      <c r="M135" s="59" t="s">
        <v>118</v>
      </c>
      <c r="N135" s="137" t="s">
        <v>9</v>
      </c>
      <c r="O135" s="219"/>
      <c r="P135" s="138"/>
      <c r="Q135" s="59" t="s">
        <v>118</v>
      </c>
      <c r="R135" s="137">
        <f>SUM(R133)</f>
        <v>0</v>
      </c>
      <c r="S135" s="138"/>
      <c r="T135" s="137">
        <f>SUM(T133)</f>
        <v>0</v>
      </c>
      <c r="U135" s="138"/>
      <c r="V135" s="137" t="s">
        <v>118</v>
      </c>
      <c r="W135" s="138"/>
      <c r="X135" s="59" t="s">
        <v>9</v>
      </c>
      <c r="Y135" s="59" t="s">
        <v>118</v>
      </c>
      <c r="Z135" s="133">
        <f>SUM(Z133,Z134)</f>
        <v>30</v>
      </c>
      <c r="AA135" s="134"/>
      <c r="AB135" s="133">
        <f>SUM(AB133,AB134)</f>
        <v>2</v>
      </c>
      <c r="AC135" s="134"/>
      <c r="AD135" s="133" t="s">
        <v>118</v>
      </c>
      <c r="AE135" s="134"/>
      <c r="AF135" s="4" t="s">
        <v>9</v>
      </c>
      <c r="AG135" s="133" t="s">
        <v>118</v>
      </c>
      <c r="AH135" s="134"/>
      <c r="AI135" s="137">
        <f>SUM(AI133,AI134)</f>
        <v>10</v>
      </c>
      <c r="AJ135" s="219"/>
      <c r="AK135" s="138"/>
      <c r="AL135" s="137">
        <f>SUM(AL133,AL134)</f>
        <v>0.5</v>
      </c>
      <c r="AM135" s="138"/>
      <c r="AN135" s="59" t="s">
        <v>118</v>
      </c>
      <c r="AO135" s="137" t="s">
        <v>9</v>
      </c>
      <c r="AP135" s="219"/>
      <c r="AQ135" s="138"/>
      <c r="AR135" s="137" t="s">
        <v>118</v>
      </c>
      <c r="AS135" s="138"/>
      <c r="AT135" s="137">
        <f>SUM(AT133)</f>
        <v>0</v>
      </c>
      <c r="AU135" s="138"/>
      <c r="AV135" s="137">
        <f>SUM(AV133)</f>
        <v>0</v>
      </c>
      <c r="AW135" s="138"/>
      <c r="AX135" s="137" t="s">
        <v>118</v>
      </c>
      <c r="AY135" s="138"/>
      <c r="AZ135" s="137" t="s">
        <v>9</v>
      </c>
      <c r="BA135" s="138"/>
      <c r="BB135" s="137" t="s">
        <v>118</v>
      </c>
      <c r="BC135" s="138"/>
      <c r="BD135" s="133">
        <f>SUM(BD133)</f>
        <v>0</v>
      </c>
      <c r="BE135" s="134"/>
      <c r="BF135" s="133">
        <f>SUM(BF133)</f>
        <v>0</v>
      </c>
      <c r="BG135" s="220"/>
      <c r="BH135" s="134"/>
      <c r="BI135" s="4" t="s">
        <v>118</v>
      </c>
      <c r="BJ135" s="133" t="s">
        <v>9</v>
      </c>
      <c r="BK135" s="220"/>
      <c r="BL135" s="134"/>
      <c r="BM135" s="133" t="s">
        <v>118</v>
      </c>
      <c r="BN135" s="134"/>
      <c r="BO135" s="59">
        <f>SUM(BO133)</f>
        <v>0</v>
      </c>
      <c r="BP135" s="137">
        <f>SUM(BP133)</f>
        <v>0</v>
      </c>
      <c r="BQ135" s="138"/>
      <c r="BR135" s="137" t="s">
        <v>118</v>
      </c>
      <c r="BS135" s="138"/>
      <c r="BT135" s="137" t="s">
        <v>9</v>
      </c>
      <c r="BU135" s="138"/>
      <c r="BV135" s="59" t="s">
        <v>118</v>
      </c>
      <c r="BW135" s="4">
        <f>SUM(BW133)</f>
        <v>0</v>
      </c>
      <c r="BX135" s="4">
        <f>SUM(BX133)</f>
        <v>0</v>
      </c>
      <c r="BY135" s="4" t="s">
        <v>118</v>
      </c>
      <c r="BZ135" s="4" t="s">
        <v>9</v>
      </c>
      <c r="CA135" s="4" t="s">
        <v>118</v>
      </c>
    </row>
    <row r="136" spans="1:79" ht="13.5" customHeight="1">
      <c r="A136" s="296" t="s">
        <v>48</v>
      </c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8"/>
    </row>
    <row r="137" spans="1:79" ht="28.5" customHeight="1">
      <c r="A137" s="26">
        <v>44</v>
      </c>
      <c r="B137" s="33" t="s">
        <v>16</v>
      </c>
      <c r="C137" s="179" t="s">
        <v>149</v>
      </c>
      <c r="D137" s="180"/>
      <c r="E137" s="28" t="s">
        <v>71</v>
      </c>
      <c r="F137" s="41">
        <f>H137+R137+Z137+AI137+AT137+BD137+BO137+BW137</f>
        <v>180</v>
      </c>
      <c r="G137" s="89">
        <f>K137+T137+AB137+AL137+AV137+BF137+BP137+BX137</f>
        <v>6</v>
      </c>
      <c r="H137" s="161">
        <v>30</v>
      </c>
      <c r="I137" s="229"/>
      <c r="J137" s="162"/>
      <c r="K137" s="161">
        <v>2</v>
      </c>
      <c r="L137" s="162"/>
      <c r="M137" s="127" t="s">
        <v>4</v>
      </c>
      <c r="N137" s="161">
        <v>300</v>
      </c>
      <c r="O137" s="229"/>
      <c r="P137" s="162"/>
      <c r="Q137" s="25" t="s">
        <v>8</v>
      </c>
      <c r="R137" s="161">
        <v>0</v>
      </c>
      <c r="S137" s="162"/>
      <c r="T137" s="161">
        <v>0</v>
      </c>
      <c r="U137" s="162"/>
      <c r="V137" s="161" t="s">
        <v>5</v>
      </c>
      <c r="W137" s="162"/>
      <c r="X137" s="25">
        <v>0</v>
      </c>
      <c r="Y137" s="25" t="s">
        <v>5</v>
      </c>
      <c r="Z137" s="213">
        <v>15</v>
      </c>
      <c r="AA137" s="214"/>
      <c r="AB137" s="213">
        <v>0.5</v>
      </c>
      <c r="AC137" s="214"/>
      <c r="AD137" s="213" t="s">
        <v>1</v>
      </c>
      <c r="AE137" s="214"/>
      <c r="AF137" s="124">
        <v>8</v>
      </c>
      <c r="AG137" s="213" t="s">
        <v>8</v>
      </c>
      <c r="AH137" s="214"/>
      <c r="AI137" s="161">
        <v>10</v>
      </c>
      <c r="AJ137" s="229"/>
      <c r="AK137" s="162"/>
      <c r="AL137" s="161">
        <v>0.5</v>
      </c>
      <c r="AM137" s="162"/>
      <c r="AN137" s="25" t="s">
        <v>4</v>
      </c>
      <c r="AO137" s="161">
        <v>25</v>
      </c>
      <c r="AP137" s="229"/>
      <c r="AQ137" s="162"/>
      <c r="AR137" s="161" t="s">
        <v>8</v>
      </c>
      <c r="AS137" s="162"/>
      <c r="AT137" s="161">
        <v>0</v>
      </c>
      <c r="AU137" s="162"/>
      <c r="AV137" s="161">
        <v>0</v>
      </c>
      <c r="AW137" s="162"/>
      <c r="AX137" s="161" t="s">
        <v>5</v>
      </c>
      <c r="AY137" s="162"/>
      <c r="AZ137" s="161">
        <v>0</v>
      </c>
      <c r="BA137" s="162"/>
      <c r="BB137" s="161" t="s">
        <v>12</v>
      </c>
      <c r="BC137" s="162"/>
      <c r="BD137" s="213">
        <v>35</v>
      </c>
      <c r="BE137" s="214"/>
      <c r="BF137" s="213">
        <v>0</v>
      </c>
      <c r="BG137" s="326"/>
      <c r="BH137" s="214"/>
      <c r="BI137" s="41" t="s">
        <v>4</v>
      </c>
      <c r="BJ137" s="213">
        <v>300</v>
      </c>
      <c r="BK137" s="326"/>
      <c r="BL137" s="214"/>
      <c r="BM137" s="213" t="s">
        <v>8</v>
      </c>
      <c r="BN137" s="214"/>
      <c r="BO137" s="128">
        <v>60</v>
      </c>
      <c r="BP137" s="364">
        <v>2</v>
      </c>
      <c r="BQ137" s="365"/>
      <c r="BR137" s="161" t="s">
        <v>1</v>
      </c>
      <c r="BS137" s="162"/>
      <c r="BT137" s="161">
        <v>4</v>
      </c>
      <c r="BU137" s="162"/>
      <c r="BV137" s="25" t="s">
        <v>8</v>
      </c>
      <c r="BW137" s="124">
        <v>30</v>
      </c>
      <c r="BX137" s="124">
        <v>1</v>
      </c>
      <c r="BY137" s="124" t="s">
        <v>1</v>
      </c>
      <c r="BZ137" s="41">
        <v>4</v>
      </c>
      <c r="CA137" s="41" t="s">
        <v>8</v>
      </c>
    </row>
    <row r="138" spans="1:79" ht="23.25" customHeight="1">
      <c r="A138" s="314" t="s">
        <v>54</v>
      </c>
      <c r="B138" s="315"/>
      <c r="C138" s="315"/>
      <c r="D138" s="315"/>
      <c r="E138" s="316"/>
      <c r="F138" s="4">
        <f>SUM(F137)</f>
        <v>180</v>
      </c>
      <c r="G138" s="19">
        <f>SUM(G137)</f>
        <v>6</v>
      </c>
      <c r="H138" s="137">
        <f>SUM(H137:H137)</f>
        <v>30</v>
      </c>
      <c r="I138" s="219"/>
      <c r="J138" s="138"/>
      <c r="K138" s="137">
        <f>SUM(K137:K137)</f>
        <v>2</v>
      </c>
      <c r="L138" s="138"/>
      <c r="M138" s="59" t="s">
        <v>118</v>
      </c>
      <c r="N138" s="137" t="s">
        <v>9</v>
      </c>
      <c r="O138" s="219"/>
      <c r="P138" s="138"/>
      <c r="Q138" s="59" t="s">
        <v>118</v>
      </c>
      <c r="R138" s="137">
        <f>SUM(R137:R137)</f>
        <v>0</v>
      </c>
      <c r="S138" s="138"/>
      <c r="T138" s="137">
        <f>SUM(T137:T137)</f>
        <v>0</v>
      </c>
      <c r="U138" s="138"/>
      <c r="V138" s="137" t="s">
        <v>118</v>
      </c>
      <c r="W138" s="138"/>
      <c r="X138" s="59" t="s">
        <v>9</v>
      </c>
      <c r="Y138" s="59" t="s">
        <v>118</v>
      </c>
      <c r="Z138" s="133">
        <f>SUM(Z137:Z137)</f>
        <v>15</v>
      </c>
      <c r="AA138" s="134"/>
      <c r="AB138" s="133">
        <f>SUM(AB137:AB137)</f>
        <v>0.5</v>
      </c>
      <c r="AC138" s="134"/>
      <c r="AD138" s="133" t="s">
        <v>118</v>
      </c>
      <c r="AE138" s="134"/>
      <c r="AF138" s="4" t="s">
        <v>9</v>
      </c>
      <c r="AG138" s="133" t="s">
        <v>118</v>
      </c>
      <c r="AH138" s="134"/>
      <c r="AI138" s="137">
        <f>SUM(AI137:AI137)</f>
        <v>10</v>
      </c>
      <c r="AJ138" s="219"/>
      <c r="AK138" s="138"/>
      <c r="AL138" s="137">
        <f>SUM(AL137:AL137)</f>
        <v>0.5</v>
      </c>
      <c r="AM138" s="138"/>
      <c r="AN138" s="59" t="s">
        <v>118</v>
      </c>
      <c r="AO138" s="137" t="s">
        <v>9</v>
      </c>
      <c r="AP138" s="219"/>
      <c r="AQ138" s="138"/>
      <c r="AR138" s="137" t="s">
        <v>118</v>
      </c>
      <c r="AS138" s="138"/>
      <c r="AT138" s="137">
        <f>SUM(AT137:AT137)</f>
        <v>0</v>
      </c>
      <c r="AU138" s="138"/>
      <c r="AV138" s="137">
        <f>SUM(AV137:AV137)</f>
        <v>0</v>
      </c>
      <c r="AW138" s="138"/>
      <c r="AX138" s="137" t="s">
        <v>118</v>
      </c>
      <c r="AY138" s="138"/>
      <c r="AZ138" s="137" t="s">
        <v>9</v>
      </c>
      <c r="BA138" s="138"/>
      <c r="BB138" s="137" t="s">
        <v>118</v>
      </c>
      <c r="BC138" s="138"/>
      <c r="BD138" s="133">
        <f>SUM(BD137:BD137)</f>
        <v>35</v>
      </c>
      <c r="BE138" s="134"/>
      <c r="BF138" s="133">
        <f>SUM(BF137:BF137)</f>
        <v>0</v>
      </c>
      <c r="BG138" s="220"/>
      <c r="BH138" s="134"/>
      <c r="BI138" s="4" t="s">
        <v>118</v>
      </c>
      <c r="BJ138" s="133" t="s">
        <v>9</v>
      </c>
      <c r="BK138" s="220"/>
      <c r="BL138" s="134"/>
      <c r="BM138" s="133" t="s">
        <v>118</v>
      </c>
      <c r="BN138" s="134"/>
      <c r="BO138" s="59">
        <f>SUM(BO137:BO137)</f>
        <v>60</v>
      </c>
      <c r="BP138" s="137">
        <f>SUM(BP137:BP137)</f>
        <v>2</v>
      </c>
      <c r="BQ138" s="138"/>
      <c r="BR138" s="137" t="s">
        <v>118</v>
      </c>
      <c r="BS138" s="138"/>
      <c r="BT138" s="137" t="s">
        <v>9</v>
      </c>
      <c r="BU138" s="138"/>
      <c r="BV138" s="59" t="s">
        <v>118</v>
      </c>
      <c r="BW138" s="4">
        <f>SUM(BW137:BW137)</f>
        <v>30</v>
      </c>
      <c r="BX138" s="4">
        <f>SUM(BX137:BX137)</f>
        <v>1</v>
      </c>
      <c r="BY138" s="4" t="s">
        <v>118</v>
      </c>
      <c r="BZ138" s="4" t="s">
        <v>9</v>
      </c>
      <c r="CA138" s="4" t="s">
        <v>118</v>
      </c>
    </row>
    <row r="139" spans="1:79" ht="18" customHeight="1">
      <c r="A139" s="156" t="s">
        <v>50</v>
      </c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157"/>
      <c r="BN139" s="157"/>
      <c r="BO139" s="157"/>
      <c r="BP139" s="157"/>
      <c r="BQ139" s="157"/>
      <c r="BR139" s="157"/>
      <c r="BS139" s="157"/>
      <c r="BT139" s="157"/>
      <c r="BU139" s="157"/>
      <c r="BV139" s="157"/>
      <c r="BW139" s="157"/>
      <c r="BX139" s="157"/>
      <c r="BY139" s="157"/>
      <c r="BZ139" s="157"/>
      <c r="CA139" s="158"/>
    </row>
    <row r="140" spans="1:79" ht="24.6" customHeight="1">
      <c r="A140" s="7">
        <v>45</v>
      </c>
      <c r="B140" s="12" t="s">
        <v>16</v>
      </c>
      <c r="C140" s="175" t="s">
        <v>150</v>
      </c>
      <c r="D140" s="189"/>
      <c r="E140" s="11" t="s">
        <v>74</v>
      </c>
      <c r="F140" s="1">
        <f>H140+R140+Z140+AI140+AT140+BD140+BO140+BW140</f>
        <v>45</v>
      </c>
      <c r="G140" s="29">
        <f>K140+T140+AB140+AL140+AV140+BF140+BP140+BX140</f>
        <v>1.5</v>
      </c>
      <c r="H140" s="139">
        <v>20</v>
      </c>
      <c r="I140" s="147"/>
      <c r="J140" s="140"/>
      <c r="K140" s="139">
        <v>1</v>
      </c>
      <c r="L140" s="140"/>
      <c r="M140" s="40" t="s">
        <v>4</v>
      </c>
      <c r="N140" s="139">
        <v>300</v>
      </c>
      <c r="O140" s="147"/>
      <c r="P140" s="140"/>
      <c r="Q140" s="40" t="s">
        <v>8</v>
      </c>
      <c r="R140" s="139">
        <v>0</v>
      </c>
      <c r="S140" s="140"/>
      <c r="T140" s="139">
        <v>0</v>
      </c>
      <c r="U140" s="140"/>
      <c r="V140" s="139" t="s">
        <v>5</v>
      </c>
      <c r="W140" s="140"/>
      <c r="X140" s="40">
        <v>0</v>
      </c>
      <c r="Y140" s="40" t="s">
        <v>5</v>
      </c>
      <c r="Z140" s="149">
        <v>0</v>
      </c>
      <c r="AA140" s="151"/>
      <c r="AB140" s="149">
        <v>0</v>
      </c>
      <c r="AC140" s="151"/>
      <c r="AD140" s="149" t="s">
        <v>5</v>
      </c>
      <c r="AE140" s="151"/>
      <c r="AF140" s="1">
        <v>0</v>
      </c>
      <c r="AG140" s="149" t="s">
        <v>5</v>
      </c>
      <c r="AH140" s="151"/>
      <c r="AI140" s="139">
        <v>10</v>
      </c>
      <c r="AJ140" s="147"/>
      <c r="AK140" s="140"/>
      <c r="AL140" s="139">
        <v>0.5</v>
      </c>
      <c r="AM140" s="140"/>
      <c r="AN140" s="40" t="s">
        <v>1</v>
      </c>
      <c r="AO140" s="139">
        <v>25</v>
      </c>
      <c r="AP140" s="147"/>
      <c r="AQ140" s="140"/>
      <c r="AR140" s="139" t="s">
        <v>8</v>
      </c>
      <c r="AS140" s="140"/>
      <c r="AT140" s="139">
        <v>0</v>
      </c>
      <c r="AU140" s="140"/>
      <c r="AV140" s="139">
        <v>0</v>
      </c>
      <c r="AW140" s="140"/>
      <c r="AX140" s="139" t="s">
        <v>5</v>
      </c>
      <c r="AY140" s="140"/>
      <c r="AZ140" s="139">
        <v>0</v>
      </c>
      <c r="BA140" s="140"/>
      <c r="BB140" s="154" t="s">
        <v>5</v>
      </c>
      <c r="BC140" s="154"/>
      <c r="BD140" s="149">
        <v>15</v>
      </c>
      <c r="BE140" s="151"/>
      <c r="BF140" s="149">
        <v>0</v>
      </c>
      <c r="BG140" s="150"/>
      <c r="BH140" s="151"/>
      <c r="BI140" s="1" t="s">
        <v>4</v>
      </c>
      <c r="BJ140" s="149">
        <v>300</v>
      </c>
      <c r="BK140" s="150"/>
      <c r="BL140" s="151"/>
      <c r="BM140" s="149" t="s">
        <v>8</v>
      </c>
      <c r="BN140" s="151"/>
      <c r="BO140" s="40">
        <v>0</v>
      </c>
      <c r="BP140" s="139">
        <v>0</v>
      </c>
      <c r="BQ140" s="140"/>
      <c r="BR140" s="139" t="s">
        <v>5</v>
      </c>
      <c r="BS140" s="140"/>
      <c r="BT140" s="139">
        <v>0</v>
      </c>
      <c r="BU140" s="140"/>
      <c r="BV140" s="40" t="s">
        <v>5</v>
      </c>
      <c r="BW140" s="1">
        <v>0</v>
      </c>
      <c r="BX140" s="1">
        <v>0</v>
      </c>
      <c r="BY140" s="1" t="s">
        <v>5</v>
      </c>
      <c r="BZ140" s="1">
        <v>0</v>
      </c>
      <c r="CA140" s="1" t="s">
        <v>5</v>
      </c>
    </row>
    <row r="141" spans="1:79" ht="41.1" customHeight="1">
      <c r="A141" s="7">
        <v>46</v>
      </c>
      <c r="B141" s="12" t="s">
        <v>16</v>
      </c>
      <c r="C141" s="159" t="s">
        <v>145</v>
      </c>
      <c r="D141" s="160"/>
      <c r="E141" s="11" t="s">
        <v>68</v>
      </c>
      <c r="F141" s="1">
        <f>H141+R141+Z141+AI141+AT141+BD141+BO141+BW141</f>
        <v>120</v>
      </c>
      <c r="G141" s="29">
        <f>K141+T141+AB141+AL141+AV141+BF141+BP141+BX141</f>
        <v>5</v>
      </c>
      <c r="H141" s="139">
        <v>0</v>
      </c>
      <c r="I141" s="147"/>
      <c r="J141" s="140"/>
      <c r="K141" s="139">
        <v>0</v>
      </c>
      <c r="L141" s="140"/>
      <c r="M141" s="54" t="s">
        <v>2</v>
      </c>
      <c r="N141" s="135">
        <v>300</v>
      </c>
      <c r="O141" s="230"/>
      <c r="P141" s="136"/>
      <c r="Q141" s="125" t="s">
        <v>8</v>
      </c>
      <c r="R141" s="135">
        <v>0</v>
      </c>
      <c r="S141" s="136"/>
      <c r="T141" s="135">
        <v>0</v>
      </c>
      <c r="U141" s="136"/>
      <c r="V141" s="135" t="s">
        <v>5</v>
      </c>
      <c r="W141" s="136"/>
      <c r="X141" s="125">
        <v>0</v>
      </c>
      <c r="Y141" s="125" t="s">
        <v>5</v>
      </c>
      <c r="Z141" s="148">
        <v>0</v>
      </c>
      <c r="AA141" s="132"/>
      <c r="AB141" s="148">
        <v>0</v>
      </c>
      <c r="AC141" s="132"/>
      <c r="AD141" s="148" t="s">
        <v>5</v>
      </c>
      <c r="AE141" s="132"/>
      <c r="AF141" s="9">
        <v>0</v>
      </c>
      <c r="AG141" s="148" t="s">
        <v>5</v>
      </c>
      <c r="AH141" s="132"/>
      <c r="AI141" s="135">
        <v>0</v>
      </c>
      <c r="AJ141" s="230"/>
      <c r="AK141" s="136"/>
      <c r="AL141" s="135">
        <v>0</v>
      </c>
      <c r="AM141" s="136"/>
      <c r="AN141" s="125" t="s">
        <v>5</v>
      </c>
      <c r="AO141" s="135">
        <v>0</v>
      </c>
      <c r="AP141" s="230"/>
      <c r="AQ141" s="136"/>
      <c r="AR141" s="135" t="s">
        <v>5</v>
      </c>
      <c r="AS141" s="136"/>
      <c r="AT141" s="135">
        <v>0</v>
      </c>
      <c r="AU141" s="136"/>
      <c r="AV141" s="135">
        <v>0</v>
      </c>
      <c r="AW141" s="136"/>
      <c r="AX141" s="135" t="s">
        <v>5</v>
      </c>
      <c r="AY141" s="136"/>
      <c r="AZ141" s="135">
        <v>0</v>
      </c>
      <c r="BA141" s="136"/>
      <c r="BB141" s="218" t="s">
        <v>5</v>
      </c>
      <c r="BC141" s="218"/>
      <c r="BD141" s="148">
        <v>0</v>
      </c>
      <c r="BE141" s="132"/>
      <c r="BF141" s="148">
        <v>0</v>
      </c>
      <c r="BG141" s="131"/>
      <c r="BH141" s="132"/>
      <c r="BI141" s="9" t="s">
        <v>5</v>
      </c>
      <c r="BJ141" s="148">
        <v>0</v>
      </c>
      <c r="BK141" s="131"/>
      <c r="BL141" s="132"/>
      <c r="BM141" s="148" t="s">
        <v>5</v>
      </c>
      <c r="BN141" s="132"/>
      <c r="BO141" s="125">
        <v>60</v>
      </c>
      <c r="BP141" s="135">
        <v>2</v>
      </c>
      <c r="BQ141" s="136"/>
      <c r="BR141" s="135" t="s">
        <v>1</v>
      </c>
      <c r="BS141" s="136"/>
      <c r="BT141" s="173" t="s">
        <v>163</v>
      </c>
      <c r="BU141" s="174"/>
      <c r="BV141" s="125" t="s">
        <v>8</v>
      </c>
      <c r="BW141" s="9">
        <v>60</v>
      </c>
      <c r="BX141" s="9">
        <v>3</v>
      </c>
      <c r="BY141" s="9" t="s">
        <v>1</v>
      </c>
      <c r="BZ141" s="129" t="s">
        <v>163</v>
      </c>
      <c r="CA141" s="1" t="s">
        <v>3</v>
      </c>
    </row>
    <row r="142" spans="1:79" ht="36.6" customHeight="1">
      <c r="A142" s="7">
        <v>47</v>
      </c>
      <c r="B142" s="12" t="s">
        <v>16</v>
      </c>
      <c r="C142" s="159" t="s">
        <v>151</v>
      </c>
      <c r="D142" s="160"/>
      <c r="E142" s="11" t="s">
        <v>64</v>
      </c>
      <c r="F142" s="1">
        <f>H142+R142+Z142+AI142+AT142+BD142+BO142+BW142</f>
        <v>120</v>
      </c>
      <c r="G142" s="29">
        <f>K142+T142+AB142+AL142+AV142+BF142+BP142+BX142</f>
        <v>4</v>
      </c>
      <c r="H142" s="139">
        <v>0</v>
      </c>
      <c r="I142" s="147"/>
      <c r="J142" s="140"/>
      <c r="K142" s="139">
        <v>0</v>
      </c>
      <c r="L142" s="140"/>
      <c r="M142" s="54" t="s">
        <v>2</v>
      </c>
      <c r="N142" s="135">
        <v>300</v>
      </c>
      <c r="O142" s="230"/>
      <c r="P142" s="136"/>
      <c r="Q142" s="125" t="s">
        <v>8</v>
      </c>
      <c r="R142" s="135">
        <v>0</v>
      </c>
      <c r="S142" s="136"/>
      <c r="T142" s="135">
        <v>0</v>
      </c>
      <c r="U142" s="136"/>
      <c r="V142" s="135" t="s">
        <v>5</v>
      </c>
      <c r="W142" s="136"/>
      <c r="X142" s="125">
        <v>0</v>
      </c>
      <c r="Y142" s="125" t="s">
        <v>5</v>
      </c>
      <c r="Z142" s="148">
        <v>0</v>
      </c>
      <c r="AA142" s="132"/>
      <c r="AB142" s="148">
        <v>0</v>
      </c>
      <c r="AC142" s="132"/>
      <c r="AD142" s="148" t="s">
        <v>5</v>
      </c>
      <c r="AE142" s="132"/>
      <c r="AF142" s="9">
        <v>0</v>
      </c>
      <c r="AG142" s="148" t="s">
        <v>5</v>
      </c>
      <c r="AH142" s="132"/>
      <c r="AI142" s="135">
        <v>0</v>
      </c>
      <c r="AJ142" s="230"/>
      <c r="AK142" s="136"/>
      <c r="AL142" s="135">
        <v>0</v>
      </c>
      <c r="AM142" s="136"/>
      <c r="AN142" s="125" t="s">
        <v>5</v>
      </c>
      <c r="AO142" s="135">
        <v>0</v>
      </c>
      <c r="AP142" s="230"/>
      <c r="AQ142" s="136"/>
      <c r="AR142" s="135" t="s">
        <v>5</v>
      </c>
      <c r="AS142" s="136"/>
      <c r="AT142" s="135">
        <v>0</v>
      </c>
      <c r="AU142" s="136"/>
      <c r="AV142" s="135">
        <v>0</v>
      </c>
      <c r="AW142" s="136"/>
      <c r="AX142" s="135" t="s">
        <v>5</v>
      </c>
      <c r="AY142" s="136"/>
      <c r="AZ142" s="135">
        <v>0</v>
      </c>
      <c r="BA142" s="136"/>
      <c r="BB142" s="218" t="s">
        <v>5</v>
      </c>
      <c r="BC142" s="218"/>
      <c r="BD142" s="148">
        <v>0</v>
      </c>
      <c r="BE142" s="132"/>
      <c r="BF142" s="148">
        <v>0</v>
      </c>
      <c r="BG142" s="131"/>
      <c r="BH142" s="132"/>
      <c r="BI142" s="9" t="s">
        <v>5</v>
      </c>
      <c r="BJ142" s="148">
        <v>0</v>
      </c>
      <c r="BK142" s="131"/>
      <c r="BL142" s="132"/>
      <c r="BM142" s="148" t="s">
        <v>5</v>
      </c>
      <c r="BN142" s="132"/>
      <c r="BO142" s="125">
        <v>60</v>
      </c>
      <c r="BP142" s="135">
        <v>2</v>
      </c>
      <c r="BQ142" s="136"/>
      <c r="BR142" s="135" t="s">
        <v>1</v>
      </c>
      <c r="BS142" s="136"/>
      <c r="BT142" s="173" t="s">
        <v>164</v>
      </c>
      <c r="BU142" s="174"/>
      <c r="BV142" s="125" t="s">
        <v>8</v>
      </c>
      <c r="BW142" s="9">
        <v>60</v>
      </c>
      <c r="BX142" s="9">
        <v>2</v>
      </c>
      <c r="BY142" s="9" t="s">
        <v>1</v>
      </c>
      <c r="BZ142" s="130">
        <v>8</v>
      </c>
      <c r="CA142" s="9" t="s">
        <v>3</v>
      </c>
    </row>
    <row r="143" spans="1:79" ht="35.450000000000003" customHeight="1">
      <c r="A143" s="7">
        <v>48</v>
      </c>
      <c r="B143" s="12" t="s">
        <v>16</v>
      </c>
      <c r="C143" s="269" t="s">
        <v>148</v>
      </c>
      <c r="D143" s="270"/>
      <c r="E143" s="11" t="s">
        <v>71</v>
      </c>
      <c r="F143" s="1">
        <f>H143+R143+Z143+AI143+AT143+BD143+BO143+BW143</f>
        <v>120</v>
      </c>
      <c r="G143" s="29">
        <f>K143+T143+AB143+AL143+AV143+BF143+BP143+BX143</f>
        <v>4.5</v>
      </c>
      <c r="H143" s="139">
        <v>0</v>
      </c>
      <c r="I143" s="147"/>
      <c r="J143" s="140"/>
      <c r="K143" s="139">
        <v>0</v>
      </c>
      <c r="L143" s="140"/>
      <c r="M143" s="40">
        <v>0</v>
      </c>
      <c r="N143" s="139">
        <v>0</v>
      </c>
      <c r="O143" s="147"/>
      <c r="P143" s="140"/>
      <c r="Q143" s="40">
        <v>0</v>
      </c>
      <c r="R143" s="139">
        <v>0</v>
      </c>
      <c r="S143" s="140"/>
      <c r="T143" s="139">
        <v>0</v>
      </c>
      <c r="U143" s="140"/>
      <c r="V143" s="139" t="s">
        <v>5</v>
      </c>
      <c r="W143" s="140"/>
      <c r="X143" s="40">
        <v>0</v>
      </c>
      <c r="Y143" s="40" t="s">
        <v>5</v>
      </c>
      <c r="Z143" s="149">
        <v>0</v>
      </c>
      <c r="AA143" s="151"/>
      <c r="AB143" s="149">
        <v>0</v>
      </c>
      <c r="AC143" s="151"/>
      <c r="AD143" s="149" t="s">
        <v>5</v>
      </c>
      <c r="AE143" s="151"/>
      <c r="AF143" s="1">
        <v>0</v>
      </c>
      <c r="AG143" s="149" t="s">
        <v>5</v>
      </c>
      <c r="AH143" s="151"/>
      <c r="AI143" s="139">
        <v>0</v>
      </c>
      <c r="AJ143" s="147"/>
      <c r="AK143" s="140"/>
      <c r="AL143" s="139">
        <v>0</v>
      </c>
      <c r="AM143" s="140"/>
      <c r="AN143" s="40" t="s">
        <v>5</v>
      </c>
      <c r="AO143" s="139">
        <v>0</v>
      </c>
      <c r="AP143" s="147"/>
      <c r="AQ143" s="140"/>
      <c r="AR143" s="139" t="s">
        <v>5</v>
      </c>
      <c r="AS143" s="140"/>
      <c r="AT143" s="139">
        <v>0</v>
      </c>
      <c r="AU143" s="140"/>
      <c r="AV143" s="139">
        <v>0</v>
      </c>
      <c r="AW143" s="140"/>
      <c r="AX143" s="139" t="s">
        <v>5</v>
      </c>
      <c r="AY143" s="140"/>
      <c r="AZ143" s="139">
        <v>0</v>
      </c>
      <c r="BA143" s="140"/>
      <c r="BB143" s="154" t="s">
        <v>5</v>
      </c>
      <c r="BC143" s="154"/>
      <c r="BD143" s="149">
        <v>0</v>
      </c>
      <c r="BE143" s="151"/>
      <c r="BF143" s="149">
        <v>0</v>
      </c>
      <c r="BG143" s="150"/>
      <c r="BH143" s="151"/>
      <c r="BI143" s="1">
        <v>0</v>
      </c>
      <c r="BJ143" s="149">
        <v>0</v>
      </c>
      <c r="BK143" s="150"/>
      <c r="BL143" s="151"/>
      <c r="BM143" s="149">
        <v>0</v>
      </c>
      <c r="BN143" s="151"/>
      <c r="BO143" s="40">
        <v>40</v>
      </c>
      <c r="BP143" s="139">
        <v>1.5</v>
      </c>
      <c r="BQ143" s="140"/>
      <c r="BR143" s="139" t="s">
        <v>1</v>
      </c>
      <c r="BS143" s="140"/>
      <c r="BT143" s="256" t="s">
        <v>164</v>
      </c>
      <c r="BU143" s="257"/>
      <c r="BV143" s="122" t="s">
        <v>8</v>
      </c>
      <c r="BW143" s="1">
        <v>80</v>
      </c>
      <c r="BX143" s="1">
        <v>3</v>
      </c>
      <c r="BY143" s="1" t="s">
        <v>1</v>
      </c>
      <c r="BZ143" s="27">
        <v>8</v>
      </c>
      <c r="CA143" s="1" t="s">
        <v>3</v>
      </c>
    </row>
    <row r="144" spans="1:79" ht="22.35" customHeight="1">
      <c r="A144" s="200">
        <v>49</v>
      </c>
      <c r="B144" s="170" t="s">
        <v>16</v>
      </c>
      <c r="C144" s="223" t="s">
        <v>152</v>
      </c>
      <c r="D144" s="224"/>
      <c r="E144" s="187" t="s">
        <v>65</v>
      </c>
      <c r="F144" s="190">
        <f>H144+H145+R144+R145+Z144+Z145+AJ144+AI145+AT144+AT145+BD144+BO144+BO145+BW144+BW145</f>
        <v>140</v>
      </c>
      <c r="G144" s="192">
        <f>K144+T144+AB144+AL144+AV144+BF144+BP144+BX144</f>
        <v>5</v>
      </c>
      <c r="H144" s="139">
        <v>30</v>
      </c>
      <c r="I144" s="147"/>
      <c r="J144" s="140"/>
      <c r="K144" s="238">
        <v>1</v>
      </c>
      <c r="L144" s="240"/>
      <c r="M144" s="244" t="s">
        <v>4</v>
      </c>
      <c r="N144" s="238">
        <v>300</v>
      </c>
      <c r="O144" s="239"/>
      <c r="P144" s="240"/>
      <c r="Q144" s="244" t="s">
        <v>8</v>
      </c>
      <c r="R144" s="139">
        <v>0</v>
      </c>
      <c r="S144" s="140"/>
      <c r="T144" s="139">
        <v>0</v>
      </c>
      <c r="U144" s="140"/>
      <c r="V144" s="139" t="s">
        <v>5</v>
      </c>
      <c r="W144" s="140"/>
      <c r="X144" s="40">
        <v>0</v>
      </c>
      <c r="Y144" s="40" t="s">
        <v>5</v>
      </c>
      <c r="Z144" s="149">
        <v>10</v>
      </c>
      <c r="AA144" s="151"/>
      <c r="AB144" s="149">
        <v>1</v>
      </c>
      <c r="AC144" s="151"/>
      <c r="AD144" s="149" t="s">
        <v>1</v>
      </c>
      <c r="AE144" s="151"/>
      <c r="AF144" s="1">
        <v>8</v>
      </c>
      <c r="AG144" s="149" t="s">
        <v>8</v>
      </c>
      <c r="AH144" s="151"/>
      <c r="AI144" s="139">
        <v>0</v>
      </c>
      <c r="AJ144" s="147"/>
      <c r="AK144" s="140"/>
      <c r="AL144" s="139">
        <v>0</v>
      </c>
      <c r="AM144" s="140"/>
      <c r="AN144" s="40" t="s">
        <v>5</v>
      </c>
      <c r="AO144" s="139">
        <v>0</v>
      </c>
      <c r="AP144" s="147"/>
      <c r="AQ144" s="140"/>
      <c r="AR144" s="139" t="s">
        <v>5</v>
      </c>
      <c r="AS144" s="140"/>
      <c r="AT144" s="139">
        <v>0</v>
      </c>
      <c r="AU144" s="140"/>
      <c r="AV144" s="139">
        <v>0</v>
      </c>
      <c r="AW144" s="140"/>
      <c r="AX144" s="139" t="s">
        <v>5</v>
      </c>
      <c r="AY144" s="140"/>
      <c r="AZ144" s="139">
        <v>0</v>
      </c>
      <c r="BA144" s="140"/>
      <c r="BB144" s="154" t="s">
        <v>5</v>
      </c>
      <c r="BC144" s="154"/>
      <c r="BD144" s="166">
        <v>20</v>
      </c>
      <c r="BE144" s="167"/>
      <c r="BF144" s="166">
        <v>0</v>
      </c>
      <c r="BG144" s="145"/>
      <c r="BH144" s="167"/>
      <c r="BI144" s="215" t="s">
        <v>4</v>
      </c>
      <c r="BJ144" s="166">
        <v>300</v>
      </c>
      <c r="BK144" s="145"/>
      <c r="BL144" s="167"/>
      <c r="BM144" s="166" t="s">
        <v>8</v>
      </c>
      <c r="BN144" s="167"/>
      <c r="BO144" s="40">
        <v>80</v>
      </c>
      <c r="BP144" s="139">
        <v>3</v>
      </c>
      <c r="BQ144" s="140"/>
      <c r="BR144" s="139" t="s">
        <v>1</v>
      </c>
      <c r="BS144" s="140"/>
      <c r="BT144" s="256" t="s">
        <v>164</v>
      </c>
      <c r="BU144" s="257"/>
      <c r="BV144" s="40" t="s">
        <v>8</v>
      </c>
      <c r="BW144" s="1">
        <v>0</v>
      </c>
      <c r="BX144" s="1">
        <v>0</v>
      </c>
      <c r="BY144" s="1">
        <v>0</v>
      </c>
      <c r="BZ144" s="27">
        <v>0</v>
      </c>
      <c r="CA144" s="1">
        <v>0</v>
      </c>
    </row>
    <row r="145" spans="1:79" ht="26.45" customHeight="1">
      <c r="A145" s="201"/>
      <c r="B145" s="171"/>
      <c r="C145" s="225"/>
      <c r="D145" s="226"/>
      <c r="E145" s="188"/>
      <c r="F145" s="191"/>
      <c r="G145" s="193"/>
      <c r="H145" s="139"/>
      <c r="I145" s="147"/>
      <c r="J145" s="140"/>
      <c r="K145" s="241"/>
      <c r="L145" s="243"/>
      <c r="M145" s="245"/>
      <c r="N145" s="241"/>
      <c r="O145" s="242"/>
      <c r="P145" s="243"/>
      <c r="Q145" s="245"/>
      <c r="R145" s="139"/>
      <c r="S145" s="140"/>
      <c r="T145" s="139"/>
      <c r="U145" s="140"/>
      <c r="V145" s="139"/>
      <c r="W145" s="140"/>
      <c r="X145" s="40"/>
      <c r="Y145" s="40"/>
      <c r="Z145" s="186"/>
      <c r="AA145" s="151"/>
      <c r="AB145" s="186"/>
      <c r="AC145" s="151"/>
      <c r="AD145" s="186"/>
      <c r="AE145" s="151"/>
      <c r="AF145" s="60"/>
      <c r="AG145" s="186"/>
      <c r="AH145" s="151"/>
      <c r="AI145" s="139"/>
      <c r="AJ145" s="147"/>
      <c r="AK145" s="140"/>
      <c r="AL145" s="139"/>
      <c r="AM145" s="140"/>
      <c r="AN145" s="40"/>
      <c r="AO145" s="139"/>
      <c r="AP145" s="147"/>
      <c r="AQ145" s="140"/>
      <c r="AR145" s="139"/>
      <c r="AS145" s="140"/>
      <c r="AT145" s="139"/>
      <c r="AU145" s="140"/>
      <c r="AV145" s="139"/>
      <c r="AW145" s="140"/>
      <c r="AX145" s="139"/>
      <c r="AY145" s="140"/>
      <c r="AZ145" s="139"/>
      <c r="BA145" s="140"/>
      <c r="BB145" s="154"/>
      <c r="BC145" s="154"/>
      <c r="BD145" s="168"/>
      <c r="BE145" s="169"/>
      <c r="BF145" s="168"/>
      <c r="BG145" s="146"/>
      <c r="BH145" s="169"/>
      <c r="BI145" s="216"/>
      <c r="BJ145" s="168"/>
      <c r="BK145" s="146"/>
      <c r="BL145" s="169"/>
      <c r="BM145" s="168"/>
      <c r="BN145" s="169"/>
      <c r="BO145" s="40"/>
      <c r="BP145" s="139"/>
      <c r="BQ145" s="140"/>
      <c r="BR145" s="139"/>
      <c r="BS145" s="140"/>
      <c r="BT145" s="139"/>
      <c r="BU145" s="140"/>
      <c r="BV145" s="40"/>
      <c r="BW145" s="1"/>
      <c r="BX145" s="1"/>
      <c r="BY145" s="1"/>
      <c r="BZ145" s="27"/>
      <c r="CA145" s="1"/>
    </row>
    <row r="146" spans="1:79" ht="30" customHeight="1">
      <c r="A146" s="7">
        <v>50</v>
      </c>
      <c r="B146" s="12" t="s">
        <v>16</v>
      </c>
      <c r="C146" s="299" t="s">
        <v>147</v>
      </c>
      <c r="D146" s="300"/>
      <c r="E146" s="11" t="s">
        <v>70</v>
      </c>
      <c r="F146" s="1">
        <f>H146+R146+Z146+AI146+AT146+BD146+BO146+BW146</f>
        <v>80</v>
      </c>
      <c r="G146" s="29">
        <f>K146+T146+AB146+AL146+AV146+BF146+BP146+BX146</f>
        <v>3</v>
      </c>
      <c r="H146" s="139">
        <v>0</v>
      </c>
      <c r="I146" s="147"/>
      <c r="J146" s="140"/>
      <c r="K146" s="139">
        <v>0</v>
      </c>
      <c r="L146" s="140"/>
      <c r="M146" s="54" t="s">
        <v>2</v>
      </c>
      <c r="N146" s="139">
        <v>300</v>
      </c>
      <c r="O146" s="147"/>
      <c r="P146" s="140"/>
      <c r="Q146" s="40" t="s">
        <v>8</v>
      </c>
      <c r="R146" s="139">
        <v>0</v>
      </c>
      <c r="S146" s="140"/>
      <c r="T146" s="139">
        <v>0</v>
      </c>
      <c r="U146" s="140"/>
      <c r="V146" s="139" t="s">
        <v>5</v>
      </c>
      <c r="W146" s="140"/>
      <c r="X146" s="40">
        <v>0</v>
      </c>
      <c r="Y146" s="40" t="s">
        <v>5</v>
      </c>
      <c r="Z146" s="149">
        <v>0</v>
      </c>
      <c r="AA146" s="151"/>
      <c r="AB146" s="149">
        <v>0</v>
      </c>
      <c r="AC146" s="151"/>
      <c r="AD146" s="149" t="s">
        <v>5</v>
      </c>
      <c r="AE146" s="151"/>
      <c r="AF146" s="1">
        <v>0</v>
      </c>
      <c r="AG146" s="149" t="s">
        <v>5</v>
      </c>
      <c r="AH146" s="151"/>
      <c r="AI146" s="139">
        <v>0</v>
      </c>
      <c r="AJ146" s="147"/>
      <c r="AK146" s="140"/>
      <c r="AL146" s="139" t="s">
        <v>6</v>
      </c>
      <c r="AM146" s="140"/>
      <c r="AN146" s="40" t="s">
        <v>5</v>
      </c>
      <c r="AO146" s="139">
        <v>0</v>
      </c>
      <c r="AP146" s="147"/>
      <c r="AQ146" s="140"/>
      <c r="AR146" s="139" t="s">
        <v>5</v>
      </c>
      <c r="AS146" s="140"/>
      <c r="AT146" s="139">
        <v>0</v>
      </c>
      <c r="AU146" s="140"/>
      <c r="AV146" s="139">
        <v>0</v>
      </c>
      <c r="AW146" s="140"/>
      <c r="AX146" s="139" t="s">
        <v>5</v>
      </c>
      <c r="AY146" s="140"/>
      <c r="AZ146" s="139">
        <v>0</v>
      </c>
      <c r="BA146" s="140"/>
      <c r="BB146" s="154" t="s">
        <v>5</v>
      </c>
      <c r="BC146" s="154"/>
      <c r="BD146" s="149">
        <v>0</v>
      </c>
      <c r="BE146" s="151"/>
      <c r="BF146" s="149">
        <v>0</v>
      </c>
      <c r="BG146" s="150"/>
      <c r="BH146" s="151"/>
      <c r="BI146" s="1" t="s">
        <v>5</v>
      </c>
      <c r="BJ146" s="149">
        <v>0</v>
      </c>
      <c r="BK146" s="150"/>
      <c r="BL146" s="151"/>
      <c r="BM146" s="149" t="s">
        <v>5</v>
      </c>
      <c r="BN146" s="151"/>
      <c r="BO146" s="40">
        <v>40</v>
      </c>
      <c r="BP146" s="139">
        <v>1.5</v>
      </c>
      <c r="BQ146" s="140"/>
      <c r="BR146" s="139" t="s">
        <v>1</v>
      </c>
      <c r="BS146" s="140"/>
      <c r="BT146" s="139">
        <v>4</v>
      </c>
      <c r="BU146" s="140"/>
      <c r="BV146" s="40" t="s">
        <v>8</v>
      </c>
      <c r="BW146" s="1">
        <v>40</v>
      </c>
      <c r="BX146" s="1">
        <v>1.5</v>
      </c>
      <c r="BY146" s="1" t="s">
        <v>1</v>
      </c>
      <c r="BZ146" s="1">
        <v>4</v>
      </c>
      <c r="CA146" s="1" t="s">
        <v>3</v>
      </c>
    </row>
    <row r="147" spans="1:79" ht="47.45" customHeight="1">
      <c r="A147" s="16">
        <v>51</v>
      </c>
      <c r="B147" s="21" t="s">
        <v>16</v>
      </c>
      <c r="C147" s="159" t="s">
        <v>144</v>
      </c>
      <c r="D147" s="160"/>
      <c r="E147" s="3" t="s">
        <v>84</v>
      </c>
      <c r="F147" s="1">
        <f>H147+R147+Z147+AI147+AT147+BD147+BO147+BW147</f>
        <v>15</v>
      </c>
      <c r="G147" s="29">
        <f>K147+T147+AB147+AL147+AV147+BF147+BP147+BX147</f>
        <v>0.5</v>
      </c>
      <c r="H147" s="36"/>
      <c r="I147" s="39">
        <v>0</v>
      </c>
      <c r="J147" s="37"/>
      <c r="K147" s="36">
        <v>0</v>
      </c>
      <c r="L147" s="37"/>
      <c r="M147" s="40">
        <v>0</v>
      </c>
      <c r="N147" s="139">
        <v>0</v>
      </c>
      <c r="O147" s="147"/>
      <c r="P147" s="140"/>
      <c r="Q147" s="40">
        <v>0</v>
      </c>
      <c r="R147" s="36">
        <v>0</v>
      </c>
      <c r="S147" s="37">
        <v>0</v>
      </c>
      <c r="T147" s="139">
        <v>0</v>
      </c>
      <c r="U147" s="140"/>
      <c r="V147" s="36">
        <v>0</v>
      </c>
      <c r="W147" s="37"/>
      <c r="X147" s="40">
        <v>0</v>
      </c>
      <c r="Y147" s="40"/>
      <c r="Z147" s="149">
        <v>10</v>
      </c>
      <c r="AA147" s="151"/>
      <c r="AB147" s="149">
        <v>0.5</v>
      </c>
      <c r="AC147" s="151"/>
      <c r="AD147" s="34" t="s">
        <v>1</v>
      </c>
      <c r="AE147" s="35"/>
      <c r="AF147" s="1">
        <v>8</v>
      </c>
      <c r="AG147" s="34"/>
      <c r="AH147" s="35" t="s">
        <v>8</v>
      </c>
      <c r="AI147" s="36"/>
      <c r="AJ147" s="147">
        <v>0</v>
      </c>
      <c r="AK147" s="140"/>
      <c r="AL147" s="139">
        <v>0</v>
      </c>
      <c r="AM147" s="140"/>
      <c r="AN147" s="40"/>
      <c r="AO147" s="36"/>
      <c r="AP147" s="39"/>
      <c r="AQ147" s="37">
        <v>0</v>
      </c>
      <c r="AR147" s="36"/>
      <c r="AS147" s="37"/>
      <c r="AT147" s="36">
        <v>0</v>
      </c>
      <c r="AU147" s="37"/>
      <c r="AV147" s="36">
        <v>0</v>
      </c>
      <c r="AW147" s="37"/>
      <c r="AX147" s="36"/>
      <c r="AY147" s="37"/>
      <c r="AZ147" s="36"/>
      <c r="BA147" s="37">
        <v>0</v>
      </c>
      <c r="BB147" s="139"/>
      <c r="BC147" s="140"/>
      <c r="BD147" s="34">
        <v>5</v>
      </c>
      <c r="BE147" s="35"/>
      <c r="BF147" s="34"/>
      <c r="BG147" s="38">
        <v>0</v>
      </c>
      <c r="BH147" s="35"/>
      <c r="BI147" s="1" t="s">
        <v>4</v>
      </c>
      <c r="BJ147" s="149">
        <v>300</v>
      </c>
      <c r="BK147" s="150"/>
      <c r="BL147" s="151"/>
      <c r="BM147" s="34" t="s">
        <v>8</v>
      </c>
      <c r="BN147" s="35"/>
      <c r="BO147" s="40">
        <v>0</v>
      </c>
      <c r="BP147" s="36"/>
      <c r="BQ147" s="37">
        <v>0</v>
      </c>
      <c r="BR147" s="36"/>
      <c r="BS147" s="37">
        <v>0</v>
      </c>
      <c r="BT147" s="36">
        <v>0</v>
      </c>
      <c r="BU147" s="37"/>
      <c r="BV147" s="40"/>
      <c r="BW147" s="1">
        <v>0</v>
      </c>
      <c r="BX147" s="1">
        <v>0</v>
      </c>
      <c r="BY147" s="1">
        <v>0</v>
      </c>
      <c r="BZ147" s="1">
        <v>0</v>
      </c>
      <c r="CA147" s="1"/>
    </row>
    <row r="148" spans="1:79" ht="27" customHeight="1">
      <c r="A148" s="251" t="s">
        <v>55</v>
      </c>
      <c r="B148" s="252"/>
      <c r="C148" s="281"/>
      <c r="D148" s="281"/>
      <c r="E148" s="253"/>
      <c r="F148" s="4">
        <f>SUM(F140:F147)</f>
        <v>640</v>
      </c>
      <c r="G148" s="19">
        <f>SUM(G140:G147)</f>
        <v>23.5</v>
      </c>
      <c r="H148" s="137">
        <f>SUM(H140:H147)</f>
        <v>50</v>
      </c>
      <c r="I148" s="219"/>
      <c r="J148" s="138"/>
      <c r="K148" s="137">
        <f>SUM(K140:K147)</f>
        <v>2</v>
      </c>
      <c r="L148" s="138"/>
      <c r="M148" s="59" t="s">
        <v>118</v>
      </c>
      <c r="N148" s="137" t="s">
        <v>9</v>
      </c>
      <c r="O148" s="219"/>
      <c r="P148" s="138"/>
      <c r="Q148" s="59" t="s">
        <v>118</v>
      </c>
      <c r="R148" s="137">
        <f>SUM(R140:R146)</f>
        <v>0</v>
      </c>
      <c r="S148" s="138"/>
      <c r="T148" s="137">
        <f>SUM(T140:T146)</f>
        <v>0</v>
      </c>
      <c r="U148" s="138"/>
      <c r="V148" s="137" t="s">
        <v>118</v>
      </c>
      <c r="W148" s="138"/>
      <c r="X148" s="59" t="s">
        <v>9</v>
      </c>
      <c r="Y148" s="59" t="s">
        <v>118</v>
      </c>
      <c r="Z148" s="133">
        <f>SUM(Z140:Z147)</f>
        <v>20</v>
      </c>
      <c r="AA148" s="134"/>
      <c r="AB148" s="133">
        <f>SUM(AB140:AB147)</f>
        <v>1.5</v>
      </c>
      <c r="AC148" s="134"/>
      <c r="AD148" s="133" t="s">
        <v>118</v>
      </c>
      <c r="AE148" s="134"/>
      <c r="AF148" s="4" t="s">
        <v>9</v>
      </c>
      <c r="AG148" s="133" t="s">
        <v>118</v>
      </c>
      <c r="AH148" s="134"/>
      <c r="AI148" s="137">
        <f>SUM(AI140:AI147)</f>
        <v>10</v>
      </c>
      <c r="AJ148" s="219"/>
      <c r="AK148" s="138"/>
      <c r="AL148" s="137">
        <f>SUM(AL140:AL147)</f>
        <v>0.5</v>
      </c>
      <c r="AM148" s="138"/>
      <c r="AN148" s="59" t="s">
        <v>118</v>
      </c>
      <c r="AO148" s="137" t="s">
        <v>9</v>
      </c>
      <c r="AP148" s="219"/>
      <c r="AQ148" s="138"/>
      <c r="AR148" s="137" t="s">
        <v>118</v>
      </c>
      <c r="AS148" s="138"/>
      <c r="AT148" s="137">
        <f>SUM(AT140:AT146)</f>
        <v>0</v>
      </c>
      <c r="AU148" s="138"/>
      <c r="AV148" s="137">
        <f>SUM(AV140:AV146)</f>
        <v>0</v>
      </c>
      <c r="AW148" s="138"/>
      <c r="AX148" s="137" t="s">
        <v>118</v>
      </c>
      <c r="AY148" s="138"/>
      <c r="AZ148" s="137" t="s">
        <v>9</v>
      </c>
      <c r="BA148" s="138"/>
      <c r="BB148" s="155" t="s">
        <v>118</v>
      </c>
      <c r="BC148" s="155"/>
      <c r="BD148" s="133">
        <f>SUM(BD140:BD147)</f>
        <v>40</v>
      </c>
      <c r="BE148" s="134"/>
      <c r="BF148" s="133">
        <f>SUM(BF140:BF147)</f>
        <v>0</v>
      </c>
      <c r="BG148" s="220"/>
      <c r="BH148" s="134"/>
      <c r="BI148" s="4" t="s">
        <v>118</v>
      </c>
      <c r="BJ148" s="133" t="s">
        <v>9</v>
      </c>
      <c r="BK148" s="220"/>
      <c r="BL148" s="134"/>
      <c r="BM148" s="133" t="s">
        <v>118</v>
      </c>
      <c r="BN148" s="134"/>
      <c r="BO148" s="59">
        <f>SUM(BO140:BO147)</f>
        <v>280</v>
      </c>
      <c r="BP148" s="137">
        <f>SUM(BP140:BP147)</f>
        <v>10</v>
      </c>
      <c r="BQ148" s="138"/>
      <c r="BR148" s="137" t="s">
        <v>118</v>
      </c>
      <c r="BS148" s="138"/>
      <c r="BT148" s="137" t="s">
        <v>9</v>
      </c>
      <c r="BU148" s="138"/>
      <c r="BV148" s="59" t="s">
        <v>118</v>
      </c>
      <c r="BW148" s="4">
        <f>SUM(BW140:BW147)</f>
        <v>240</v>
      </c>
      <c r="BX148" s="4">
        <f>SUM(BX140:BX147)</f>
        <v>9.5</v>
      </c>
      <c r="BY148" s="4" t="s">
        <v>118</v>
      </c>
      <c r="BZ148" s="4" t="s">
        <v>9</v>
      </c>
      <c r="CA148" s="4" t="s">
        <v>118</v>
      </c>
    </row>
    <row r="149" spans="1:79" ht="11.25" customHeight="1">
      <c r="A149" s="156" t="s">
        <v>49</v>
      </c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7"/>
      <c r="BJ149" s="157"/>
      <c r="BK149" s="157"/>
      <c r="BL149" s="157"/>
      <c r="BM149" s="157"/>
      <c r="BN149" s="157"/>
      <c r="BO149" s="157"/>
      <c r="BP149" s="157"/>
      <c r="BQ149" s="157"/>
      <c r="BR149" s="157"/>
      <c r="BS149" s="157"/>
      <c r="BT149" s="157"/>
      <c r="BU149" s="157"/>
      <c r="BV149" s="157"/>
      <c r="BW149" s="157"/>
      <c r="BX149" s="157"/>
      <c r="BY149" s="157"/>
      <c r="BZ149" s="157"/>
      <c r="CA149" s="158"/>
    </row>
    <row r="150" spans="1:79" ht="30" customHeight="1">
      <c r="A150" s="7">
        <v>35</v>
      </c>
      <c r="B150" s="16" t="s">
        <v>16</v>
      </c>
      <c r="C150" s="159" t="s">
        <v>143</v>
      </c>
      <c r="D150" s="160"/>
      <c r="E150" s="3" t="s">
        <v>86</v>
      </c>
      <c r="F150" s="1">
        <f>H150+R150+Z150+AI150+AT150+BD150+BO150+BW150</f>
        <v>30</v>
      </c>
      <c r="G150" s="29">
        <f>K150+T150+AB150+AL150+AV150+BF150+BP150+BX150</f>
        <v>1</v>
      </c>
      <c r="H150" s="139">
        <v>0</v>
      </c>
      <c r="I150" s="147"/>
      <c r="J150" s="140"/>
      <c r="K150" s="139">
        <v>0</v>
      </c>
      <c r="L150" s="140"/>
      <c r="M150" s="40" t="s">
        <v>5</v>
      </c>
      <c r="N150" s="139">
        <v>0</v>
      </c>
      <c r="O150" s="147"/>
      <c r="P150" s="140"/>
      <c r="Q150" s="40" t="s">
        <v>5</v>
      </c>
      <c r="R150" s="139">
        <v>0</v>
      </c>
      <c r="S150" s="140"/>
      <c r="T150" s="139">
        <v>0</v>
      </c>
      <c r="U150" s="140"/>
      <c r="V150" s="139" t="s">
        <v>5</v>
      </c>
      <c r="W150" s="140"/>
      <c r="X150" s="40">
        <v>0</v>
      </c>
      <c r="Y150" s="40" t="s">
        <v>5</v>
      </c>
      <c r="Z150" s="149">
        <v>30</v>
      </c>
      <c r="AA150" s="151"/>
      <c r="AB150" s="149">
        <v>1</v>
      </c>
      <c r="AC150" s="151"/>
      <c r="AD150" s="149" t="s">
        <v>4</v>
      </c>
      <c r="AE150" s="151"/>
      <c r="AF150" s="1">
        <v>20</v>
      </c>
      <c r="AG150" s="149" t="s">
        <v>3</v>
      </c>
      <c r="AH150" s="151"/>
      <c r="AI150" s="139">
        <v>0</v>
      </c>
      <c r="AJ150" s="147"/>
      <c r="AK150" s="140"/>
      <c r="AL150" s="139">
        <v>0</v>
      </c>
      <c r="AM150" s="140"/>
      <c r="AN150" s="40" t="s">
        <v>5</v>
      </c>
      <c r="AO150" s="139">
        <v>0</v>
      </c>
      <c r="AP150" s="147"/>
      <c r="AQ150" s="140"/>
      <c r="AR150" s="139" t="s">
        <v>5</v>
      </c>
      <c r="AS150" s="140"/>
      <c r="AT150" s="139">
        <v>0</v>
      </c>
      <c r="AU150" s="140"/>
      <c r="AV150" s="139">
        <v>0</v>
      </c>
      <c r="AW150" s="140"/>
      <c r="AX150" s="139" t="s">
        <v>5</v>
      </c>
      <c r="AY150" s="140"/>
      <c r="AZ150" s="139">
        <v>0</v>
      </c>
      <c r="BA150" s="140"/>
      <c r="BB150" s="154" t="s">
        <v>5</v>
      </c>
      <c r="BC150" s="154"/>
      <c r="BD150" s="149">
        <v>0</v>
      </c>
      <c r="BE150" s="151"/>
      <c r="BF150" s="149">
        <v>0</v>
      </c>
      <c r="BG150" s="150"/>
      <c r="BH150" s="151"/>
      <c r="BI150" s="1" t="s">
        <v>5</v>
      </c>
      <c r="BJ150" s="149">
        <v>0</v>
      </c>
      <c r="BK150" s="150"/>
      <c r="BL150" s="151"/>
      <c r="BM150" s="149" t="s">
        <v>5</v>
      </c>
      <c r="BN150" s="151"/>
      <c r="BO150" s="40">
        <v>0</v>
      </c>
      <c r="BP150" s="139">
        <v>0</v>
      </c>
      <c r="BQ150" s="140"/>
      <c r="BR150" s="139" t="s">
        <v>5</v>
      </c>
      <c r="BS150" s="140"/>
      <c r="BT150" s="139">
        <v>0</v>
      </c>
      <c r="BU150" s="140"/>
      <c r="BV150" s="40" t="s">
        <v>5</v>
      </c>
      <c r="BW150" s="1">
        <v>0</v>
      </c>
      <c r="BX150" s="1">
        <v>0</v>
      </c>
      <c r="BY150" s="1" t="s">
        <v>5</v>
      </c>
      <c r="BZ150" s="1">
        <v>0</v>
      </c>
      <c r="CA150" s="1" t="s">
        <v>5</v>
      </c>
    </row>
    <row r="151" spans="1:79" ht="29.25" customHeight="1">
      <c r="A151" s="194" t="s">
        <v>58</v>
      </c>
      <c r="B151" s="195"/>
      <c r="C151" s="195"/>
      <c r="D151" s="195"/>
      <c r="E151" s="196"/>
      <c r="F151" s="5">
        <f>F135+F138+F148+F150</f>
        <v>890</v>
      </c>
      <c r="G151" s="20">
        <f>G135+G138+G148+G150</f>
        <v>33</v>
      </c>
      <c r="H151" s="141">
        <f>H135+H138+H148</f>
        <v>80</v>
      </c>
      <c r="I151" s="185"/>
      <c r="J151" s="142"/>
      <c r="K151" s="141">
        <f>K135+K138+K148</f>
        <v>4</v>
      </c>
      <c r="L151" s="142"/>
      <c r="M151" s="5" t="s">
        <v>118</v>
      </c>
      <c r="N151" s="141" t="s">
        <v>9</v>
      </c>
      <c r="O151" s="185"/>
      <c r="P151" s="142"/>
      <c r="Q151" s="59" t="s">
        <v>118</v>
      </c>
      <c r="R151" s="141">
        <f>R135+R138+R148</f>
        <v>0</v>
      </c>
      <c r="S151" s="142"/>
      <c r="T151" s="141">
        <f>T135+T138+T148</f>
        <v>0</v>
      </c>
      <c r="U151" s="142"/>
      <c r="V151" s="141" t="s">
        <v>118</v>
      </c>
      <c r="W151" s="142"/>
      <c r="X151" s="5" t="s">
        <v>9</v>
      </c>
      <c r="Y151" s="59" t="s">
        <v>118</v>
      </c>
      <c r="Z151" s="141">
        <f>Z135+Z138+Z148+Z150</f>
        <v>95</v>
      </c>
      <c r="AA151" s="142"/>
      <c r="AB151" s="141">
        <f>AB135+AB138+AB148+AB150</f>
        <v>5</v>
      </c>
      <c r="AC151" s="142"/>
      <c r="AD151" s="141" t="s">
        <v>118</v>
      </c>
      <c r="AE151" s="142"/>
      <c r="AF151" s="5" t="s">
        <v>9</v>
      </c>
      <c r="AG151" s="137" t="s">
        <v>118</v>
      </c>
      <c r="AH151" s="138"/>
      <c r="AI151" s="141">
        <f>AI135+AI138+AI148</f>
        <v>30</v>
      </c>
      <c r="AJ151" s="185"/>
      <c r="AK151" s="142"/>
      <c r="AL151" s="141">
        <f>AL135+AL138+AL148</f>
        <v>1.5</v>
      </c>
      <c r="AM151" s="142"/>
      <c r="AN151" s="5" t="s">
        <v>118</v>
      </c>
      <c r="AO151" s="141" t="s">
        <v>9</v>
      </c>
      <c r="AP151" s="185"/>
      <c r="AQ151" s="142"/>
      <c r="AR151" s="137" t="s">
        <v>118</v>
      </c>
      <c r="AS151" s="138"/>
      <c r="AT151" s="141">
        <f>AT135+AT138+AT148</f>
        <v>0</v>
      </c>
      <c r="AU151" s="142"/>
      <c r="AV151" s="141">
        <f>AV135+AV138+AV148</f>
        <v>0</v>
      </c>
      <c r="AW151" s="142"/>
      <c r="AX151" s="141" t="s">
        <v>118</v>
      </c>
      <c r="AY151" s="142"/>
      <c r="AZ151" s="141" t="s">
        <v>9</v>
      </c>
      <c r="BA151" s="142"/>
      <c r="BB151" s="155" t="s">
        <v>118</v>
      </c>
      <c r="BC151" s="155"/>
      <c r="BD151" s="141">
        <f>BD135+BD138+BD148</f>
        <v>75</v>
      </c>
      <c r="BE151" s="142"/>
      <c r="BF151" s="141">
        <f>BF135+BF138+BF148</f>
        <v>0</v>
      </c>
      <c r="BG151" s="185"/>
      <c r="BH151" s="142"/>
      <c r="BI151" s="5" t="s">
        <v>118</v>
      </c>
      <c r="BJ151" s="141" t="s">
        <v>9</v>
      </c>
      <c r="BK151" s="185"/>
      <c r="BL151" s="142"/>
      <c r="BM151" s="137" t="s">
        <v>118</v>
      </c>
      <c r="BN151" s="138"/>
      <c r="BO151" s="5">
        <f>BO135+BO138+BO148</f>
        <v>340</v>
      </c>
      <c r="BP151" s="141">
        <f>BP135+BP138+BP148</f>
        <v>12</v>
      </c>
      <c r="BQ151" s="142"/>
      <c r="BR151" s="141" t="s">
        <v>118</v>
      </c>
      <c r="BS151" s="142"/>
      <c r="BT151" s="141" t="s">
        <v>9</v>
      </c>
      <c r="BU151" s="142"/>
      <c r="BV151" s="59" t="s">
        <v>118</v>
      </c>
      <c r="BW151" s="5">
        <f>BW135+BW138+BW148</f>
        <v>270</v>
      </c>
      <c r="BX151" s="5">
        <f>BX135+BX138+BX148</f>
        <v>10.5</v>
      </c>
      <c r="BY151" s="5" t="s">
        <v>118</v>
      </c>
      <c r="BZ151" s="5" t="s">
        <v>9</v>
      </c>
      <c r="CA151" s="59" t="s">
        <v>118</v>
      </c>
    </row>
    <row r="152" spans="1:79" ht="14.1" customHeight="1">
      <c r="A152" s="197"/>
      <c r="B152" s="198"/>
      <c r="C152" s="198"/>
      <c r="D152" s="198"/>
      <c r="E152" s="199"/>
      <c r="F152" s="289" t="s">
        <v>53</v>
      </c>
      <c r="G152" s="290"/>
      <c r="H152" s="290"/>
      <c r="I152" s="290"/>
      <c r="J152" s="290"/>
      <c r="K152" s="290"/>
      <c r="L152" s="290"/>
      <c r="M152" s="290"/>
      <c r="N152" s="233">
        <v>4</v>
      </c>
      <c r="O152" s="233"/>
      <c r="P152" s="233"/>
      <c r="Q152" s="234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</row>
    <row r="153" spans="1:79" s="74" customFormat="1" ht="9.75" customHeight="1">
      <c r="A153" s="71"/>
      <c r="B153" s="71"/>
      <c r="C153" s="71"/>
      <c r="D153" s="71"/>
      <c r="E153" s="71"/>
      <c r="F153" s="72"/>
      <c r="G153" s="73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</row>
    <row r="154" spans="1:79" s="74" customFormat="1" ht="10.5" customHeight="1">
      <c r="A154" s="71"/>
      <c r="B154" s="71"/>
      <c r="C154" s="71"/>
      <c r="D154" s="71"/>
      <c r="E154" s="71"/>
      <c r="F154" s="72"/>
      <c r="G154" s="73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</row>
    <row r="155" spans="1:79" s="74" customFormat="1" ht="14.25" customHeight="1">
      <c r="A155" s="71"/>
      <c r="B155" s="71"/>
      <c r="C155" s="71"/>
      <c r="D155" s="71"/>
      <c r="E155" s="71"/>
      <c r="F155" s="72"/>
      <c r="G155" s="73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</row>
    <row r="156" spans="1:79" s="74" customFormat="1" ht="15.95" customHeight="1">
      <c r="A156" s="170" t="s">
        <v>115</v>
      </c>
      <c r="B156" s="13"/>
      <c r="C156" s="205" t="s">
        <v>51</v>
      </c>
      <c r="D156" s="206"/>
      <c r="E156" s="170" t="s">
        <v>52</v>
      </c>
      <c r="F156" s="246" t="s">
        <v>27</v>
      </c>
      <c r="G156" s="247"/>
      <c r="H156" s="283" t="s">
        <v>46</v>
      </c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  <c r="AM156" s="284"/>
      <c r="AN156" s="284"/>
      <c r="AO156" s="284"/>
      <c r="AP156" s="284"/>
      <c r="AQ156" s="284"/>
      <c r="AR156" s="284"/>
      <c r="AS156" s="284"/>
      <c r="AT156" s="284"/>
      <c r="AU156" s="284"/>
      <c r="AV156" s="284"/>
      <c r="AW156" s="284"/>
      <c r="AX156" s="284"/>
      <c r="AY156" s="284"/>
      <c r="AZ156" s="284"/>
      <c r="BA156" s="284"/>
      <c r="BB156" s="284"/>
      <c r="BC156" s="284"/>
      <c r="BD156" s="284"/>
      <c r="BE156" s="284"/>
      <c r="BF156" s="284"/>
      <c r="BG156" s="284"/>
      <c r="BH156" s="284"/>
      <c r="BI156" s="284"/>
      <c r="BJ156" s="284"/>
      <c r="BK156" s="284"/>
      <c r="BL156" s="284"/>
      <c r="BM156" s="284"/>
      <c r="BN156" s="284"/>
      <c r="BO156" s="284"/>
      <c r="BP156" s="284"/>
      <c r="BQ156" s="284"/>
      <c r="BR156" s="284"/>
      <c r="BS156" s="284"/>
      <c r="BT156" s="284"/>
      <c r="BU156" s="284"/>
      <c r="BV156" s="284"/>
      <c r="BW156" s="284"/>
      <c r="BX156" s="284"/>
      <c r="BY156" s="284"/>
      <c r="BZ156" s="284"/>
      <c r="CA156" s="285"/>
    </row>
    <row r="157" spans="1:79" ht="15" customHeight="1">
      <c r="A157" s="172"/>
      <c r="B157" s="50"/>
      <c r="C157" s="207"/>
      <c r="D157" s="208"/>
      <c r="E157" s="172"/>
      <c r="F157" s="248" t="s">
        <v>28</v>
      </c>
      <c r="G157" s="278" t="s">
        <v>15</v>
      </c>
      <c r="H157" s="235" t="s">
        <v>36</v>
      </c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7"/>
      <c r="BO157" s="301" t="s">
        <v>122</v>
      </c>
      <c r="BP157" s="302"/>
      <c r="BQ157" s="302"/>
      <c r="BR157" s="302"/>
      <c r="BS157" s="302"/>
      <c r="BT157" s="302"/>
      <c r="BU157" s="302"/>
      <c r="BV157" s="302"/>
      <c r="BW157" s="302"/>
      <c r="BX157" s="302"/>
      <c r="BY157" s="302"/>
      <c r="BZ157" s="302"/>
      <c r="CA157" s="303"/>
    </row>
    <row r="158" spans="1:79" ht="35.25" customHeight="1">
      <c r="A158" s="172"/>
      <c r="B158" s="50"/>
      <c r="C158" s="207"/>
      <c r="D158" s="208"/>
      <c r="E158" s="172"/>
      <c r="F158" s="249"/>
      <c r="G158" s="279"/>
      <c r="H158" s="202" t="s">
        <v>29</v>
      </c>
      <c r="I158" s="203"/>
      <c r="J158" s="203"/>
      <c r="K158" s="203"/>
      <c r="L158" s="203"/>
      <c r="M158" s="203"/>
      <c r="N158" s="203"/>
      <c r="O158" s="203"/>
      <c r="P158" s="203"/>
      <c r="Q158" s="204"/>
      <c r="R158" s="202" t="s">
        <v>30</v>
      </c>
      <c r="S158" s="203"/>
      <c r="T158" s="203"/>
      <c r="U158" s="203"/>
      <c r="V158" s="203"/>
      <c r="W158" s="203"/>
      <c r="X158" s="203"/>
      <c r="Y158" s="204"/>
      <c r="Z158" s="235" t="s">
        <v>31</v>
      </c>
      <c r="AA158" s="236"/>
      <c r="AB158" s="236"/>
      <c r="AC158" s="236"/>
      <c r="AD158" s="236"/>
      <c r="AE158" s="236"/>
      <c r="AF158" s="236"/>
      <c r="AG158" s="236"/>
      <c r="AH158" s="237"/>
      <c r="AI158" s="202" t="s">
        <v>32</v>
      </c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4"/>
      <c r="AT158" s="202" t="s">
        <v>33</v>
      </c>
      <c r="AU158" s="203"/>
      <c r="AV158" s="203"/>
      <c r="AW158" s="203"/>
      <c r="AX158" s="203"/>
      <c r="AY158" s="203"/>
      <c r="AZ158" s="203"/>
      <c r="BA158" s="203"/>
      <c r="BB158" s="203"/>
      <c r="BC158" s="204"/>
      <c r="BD158" s="286" t="s">
        <v>121</v>
      </c>
      <c r="BE158" s="287"/>
      <c r="BF158" s="287"/>
      <c r="BG158" s="287"/>
      <c r="BH158" s="287"/>
      <c r="BI158" s="287"/>
      <c r="BJ158" s="287"/>
      <c r="BK158" s="287"/>
      <c r="BL158" s="287"/>
      <c r="BM158" s="287"/>
      <c r="BN158" s="288"/>
      <c r="BO158" s="202" t="s">
        <v>35</v>
      </c>
      <c r="BP158" s="203"/>
      <c r="BQ158" s="203"/>
      <c r="BR158" s="203"/>
      <c r="BS158" s="203"/>
      <c r="BT158" s="203"/>
      <c r="BU158" s="203"/>
      <c r="BV158" s="204"/>
      <c r="BW158" s="235" t="s">
        <v>108</v>
      </c>
      <c r="BX158" s="236"/>
      <c r="BY158" s="236"/>
      <c r="BZ158" s="236"/>
      <c r="CA158" s="237"/>
    </row>
    <row r="159" spans="1:79" ht="46.5" customHeight="1">
      <c r="A159" s="171"/>
      <c r="B159" s="51"/>
      <c r="C159" s="209"/>
      <c r="D159" s="210"/>
      <c r="E159" s="171"/>
      <c r="F159" s="250"/>
      <c r="G159" s="280"/>
      <c r="H159" s="177" t="s">
        <v>39</v>
      </c>
      <c r="I159" s="217"/>
      <c r="J159" s="178"/>
      <c r="K159" s="177" t="s">
        <v>15</v>
      </c>
      <c r="L159" s="178"/>
      <c r="M159" s="123" t="s">
        <v>63</v>
      </c>
      <c r="N159" s="177" t="s">
        <v>166</v>
      </c>
      <c r="O159" s="217"/>
      <c r="P159" s="178"/>
      <c r="Q159" s="123" t="s">
        <v>107</v>
      </c>
      <c r="R159" s="177" t="s">
        <v>39</v>
      </c>
      <c r="S159" s="178"/>
      <c r="T159" s="177" t="s">
        <v>15</v>
      </c>
      <c r="U159" s="178"/>
      <c r="V159" s="177" t="s">
        <v>63</v>
      </c>
      <c r="W159" s="178"/>
      <c r="X159" s="123" t="s">
        <v>102</v>
      </c>
      <c r="Y159" s="123" t="s">
        <v>107</v>
      </c>
      <c r="Z159" s="152" t="s">
        <v>39</v>
      </c>
      <c r="AA159" s="153"/>
      <c r="AB159" s="152" t="s">
        <v>15</v>
      </c>
      <c r="AC159" s="153"/>
      <c r="AD159" s="152" t="s">
        <v>63</v>
      </c>
      <c r="AE159" s="153"/>
      <c r="AF159" s="53" t="s">
        <v>166</v>
      </c>
      <c r="AG159" s="152" t="s">
        <v>107</v>
      </c>
      <c r="AH159" s="153"/>
      <c r="AI159" s="177" t="s">
        <v>39</v>
      </c>
      <c r="AJ159" s="217"/>
      <c r="AK159" s="178"/>
      <c r="AL159" s="177" t="s">
        <v>15</v>
      </c>
      <c r="AM159" s="178"/>
      <c r="AN159" s="123" t="s">
        <v>63</v>
      </c>
      <c r="AO159" s="177" t="s">
        <v>166</v>
      </c>
      <c r="AP159" s="217"/>
      <c r="AQ159" s="178"/>
      <c r="AR159" s="177" t="s">
        <v>107</v>
      </c>
      <c r="AS159" s="178"/>
      <c r="AT159" s="177" t="s">
        <v>39</v>
      </c>
      <c r="AU159" s="178"/>
      <c r="AV159" s="177" t="s">
        <v>15</v>
      </c>
      <c r="AW159" s="178"/>
      <c r="AX159" s="177" t="s">
        <v>63</v>
      </c>
      <c r="AY159" s="178"/>
      <c r="AZ159" s="177" t="s">
        <v>166</v>
      </c>
      <c r="BA159" s="178"/>
      <c r="BB159" s="258" t="s">
        <v>107</v>
      </c>
      <c r="BC159" s="258"/>
      <c r="BD159" s="152" t="s">
        <v>39</v>
      </c>
      <c r="BE159" s="153"/>
      <c r="BF159" s="152" t="s">
        <v>15</v>
      </c>
      <c r="BG159" s="293"/>
      <c r="BH159" s="153"/>
      <c r="BI159" s="53" t="s">
        <v>63</v>
      </c>
      <c r="BJ159" s="152" t="s">
        <v>166</v>
      </c>
      <c r="BK159" s="293"/>
      <c r="BL159" s="153"/>
      <c r="BM159" s="152" t="s">
        <v>107</v>
      </c>
      <c r="BN159" s="153"/>
      <c r="BO159" s="123" t="s">
        <v>39</v>
      </c>
      <c r="BP159" s="177" t="s">
        <v>15</v>
      </c>
      <c r="BQ159" s="178"/>
      <c r="BR159" s="177" t="s">
        <v>63</v>
      </c>
      <c r="BS159" s="178"/>
      <c r="BT159" s="177" t="s">
        <v>166</v>
      </c>
      <c r="BU159" s="178"/>
      <c r="BV159" s="123" t="s">
        <v>107</v>
      </c>
      <c r="BW159" s="53" t="s">
        <v>39</v>
      </c>
      <c r="BX159" s="53" t="s">
        <v>15</v>
      </c>
      <c r="BY159" s="53" t="s">
        <v>63</v>
      </c>
      <c r="BZ159" s="53" t="s">
        <v>166</v>
      </c>
      <c r="CA159" s="53" t="s">
        <v>107</v>
      </c>
    </row>
    <row r="160" spans="1:79" ht="18" customHeight="1">
      <c r="A160" s="156" t="s">
        <v>48</v>
      </c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57"/>
      <c r="AT160" s="157"/>
      <c r="AU160" s="157"/>
      <c r="AV160" s="157"/>
      <c r="AW160" s="157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7"/>
      <c r="BH160" s="157"/>
      <c r="BI160" s="157"/>
      <c r="BJ160" s="157"/>
      <c r="BK160" s="157"/>
      <c r="BL160" s="157"/>
      <c r="BM160" s="157"/>
      <c r="BN160" s="157"/>
      <c r="BO160" s="157"/>
      <c r="BP160" s="157"/>
      <c r="BQ160" s="157"/>
      <c r="BR160" s="157"/>
      <c r="BS160" s="157"/>
      <c r="BT160" s="157"/>
      <c r="BU160" s="157"/>
      <c r="BV160" s="157"/>
      <c r="BW160" s="157"/>
      <c r="BX160" s="157"/>
      <c r="BY160" s="157"/>
      <c r="BZ160" s="157"/>
      <c r="CA160" s="158"/>
    </row>
    <row r="161" spans="1:79" ht="32.25" customHeight="1">
      <c r="A161" s="6">
        <v>53</v>
      </c>
      <c r="B161" s="14" t="s">
        <v>16</v>
      </c>
      <c r="C161" s="175" t="s">
        <v>149</v>
      </c>
      <c r="D161" s="189"/>
      <c r="E161" s="30" t="s">
        <v>71</v>
      </c>
      <c r="F161" s="1">
        <f>SUM(H161,R161,Z161,AI161,AT161,BD161,BO161,BW161)</f>
        <v>50</v>
      </c>
      <c r="G161" s="29">
        <v>2</v>
      </c>
      <c r="H161" s="135">
        <v>0</v>
      </c>
      <c r="I161" s="230"/>
      <c r="J161" s="136"/>
      <c r="K161" s="135">
        <v>0</v>
      </c>
      <c r="L161" s="136"/>
      <c r="M161" s="54" t="s">
        <v>2</v>
      </c>
      <c r="N161" s="135">
        <v>300</v>
      </c>
      <c r="O161" s="230"/>
      <c r="P161" s="136"/>
      <c r="Q161" s="40" t="s">
        <v>8</v>
      </c>
      <c r="R161" s="135">
        <v>0</v>
      </c>
      <c r="S161" s="136"/>
      <c r="T161" s="135">
        <v>0</v>
      </c>
      <c r="U161" s="136"/>
      <c r="V161" s="135" t="s">
        <v>12</v>
      </c>
      <c r="W161" s="136"/>
      <c r="X161" s="43">
        <v>0</v>
      </c>
      <c r="Y161" s="43" t="s">
        <v>12</v>
      </c>
      <c r="Z161" s="148">
        <v>0</v>
      </c>
      <c r="AA161" s="132"/>
      <c r="AB161" s="148">
        <v>0</v>
      </c>
      <c r="AC161" s="132"/>
      <c r="AD161" s="148" t="s">
        <v>12</v>
      </c>
      <c r="AE161" s="132"/>
      <c r="AF161" s="9">
        <v>0</v>
      </c>
      <c r="AG161" s="148" t="s">
        <v>12</v>
      </c>
      <c r="AH161" s="132"/>
      <c r="AI161" s="231">
        <v>0</v>
      </c>
      <c r="AJ161" s="363"/>
      <c r="AK161" s="232"/>
      <c r="AL161" s="231">
        <v>0</v>
      </c>
      <c r="AM161" s="232"/>
      <c r="AN161" s="43" t="s">
        <v>12</v>
      </c>
      <c r="AO161" s="231" t="s">
        <v>7</v>
      </c>
      <c r="AP161" s="363"/>
      <c r="AQ161" s="232"/>
      <c r="AR161" s="135" t="s">
        <v>12</v>
      </c>
      <c r="AS161" s="136"/>
      <c r="AT161" s="135">
        <v>0</v>
      </c>
      <c r="AU161" s="136"/>
      <c r="AV161" s="135">
        <v>0</v>
      </c>
      <c r="AW161" s="136"/>
      <c r="AX161" s="135" t="s">
        <v>12</v>
      </c>
      <c r="AY161" s="136"/>
      <c r="AZ161" s="135">
        <v>0</v>
      </c>
      <c r="BA161" s="136"/>
      <c r="BB161" s="218" t="s">
        <v>12</v>
      </c>
      <c r="BC161" s="218"/>
      <c r="BD161" s="148">
        <v>0</v>
      </c>
      <c r="BE161" s="132"/>
      <c r="BF161" s="148">
        <v>0</v>
      </c>
      <c r="BG161" s="131"/>
      <c r="BH161" s="132"/>
      <c r="BI161" s="9" t="s">
        <v>12</v>
      </c>
      <c r="BJ161" s="148">
        <v>0</v>
      </c>
      <c r="BK161" s="131"/>
      <c r="BL161" s="132"/>
      <c r="BM161" s="148" t="s">
        <v>12</v>
      </c>
      <c r="BN161" s="132"/>
      <c r="BO161" s="121">
        <v>20</v>
      </c>
      <c r="BP161" s="135">
        <v>1</v>
      </c>
      <c r="BQ161" s="136"/>
      <c r="BR161" s="135" t="s">
        <v>1</v>
      </c>
      <c r="BS161" s="136"/>
      <c r="BT161" s="135">
        <v>4</v>
      </c>
      <c r="BU161" s="136"/>
      <c r="BV161" s="121" t="s">
        <v>8</v>
      </c>
      <c r="BW161" s="9">
        <v>30</v>
      </c>
      <c r="BX161" s="9">
        <v>1</v>
      </c>
      <c r="BY161" s="9" t="s">
        <v>1</v>
      </c>
      <c r="BZ161" s="9">
        <v>4</v>
      </c>
      <c r="CA161" s="9" t="s">
        <v>3</v>
      </c>
    </row>
    <row r="162" spans="1:79" ht="24" customHeight="1">
      <c r="A162" s="271" t="s">
        <v>54</v>
      </c>
      <c r="B162" s="272"/>
      <c r="C162" s="272"/>
      <c r="D162" s="272"/>
      <c r="E162" s="273"/>
      <c r="F162" s="4">
        <f>SUM(F161:F161)</f>
        <v>50</v>
      </c>
      <c r="G162" s="19">
        <f>SUM(G161:G161)</f>
        <v>2</v>
      </c>
      <c r="H162" s="137">
        <f>SUM(H161:H161)</f>
        <v>0</v>
      </c>
      <c r="I162" s="219"/>
      <c r="J162" s="138"/>
      <c r="K162" s="137">
        <f>SUM(K161:K161)</f>
        <v>0</v>
      </c>
      <c r="L162" s="138"/>
      <c r="M162" s="59" t="s">
        <v>118</v>
      </c>
      <c r="N162" s="137" t="s">
        <v>9</v>
      </c>
      <c r="O162" s="219"/>
      <c r="P162" s="138"/>
      <c r="Q162" s="59" t="s">
        <v>118</v>
      </c>
      <c r="R162" s="137">
        <f>SUM(R161:R161)</f>
        <v>0</v>
      </c>
      <c r="S162" s="138"/>
      <c r="T162" s="137">
        <f>SUM(T161:T161)</f>
        <v>0</v>
      </c>
      <c r="U162" s="138"/>
      <c r="V162" s="137" t="s">
        <v>118</v>
      </c>
      <c r="W162" s="138"/>
      <c r="X162" s="59" t="s">
        <v>9</v>
      </c>
      <c r="Y162" s="59" t="s">
        <v>118</v>
      </c>
      <c r="Z162" s="133">
        <f>SUM(Z161:Z161)</f>
        <v>0</v>
      </c>
      <c r="AA162" s="134"/>
      <c r="AB162" s="391">
        <f>SUM(AB161:AB161)</f>
        <v>0</v>
      </c>
      <c r="AC162" s="392"/>
      <c r="AD162" s="133" t="s">
        <v>118</v>
      </c>
      <c r="AE162" s="134"/>
      <c r="AF162" s="61" t="s">
        <v>9</v>
      </c>
      <c r="AG162" s="133" t="s">
        <v>118</v>
      </c>
      <c r="AH162" s="134"/>
      <c r="AI162" s="163">
        <f>SUM(AI161:AI161)</f>
        <v>0</v>
      </c>
      <c r="AJ162" s="164"/>
      <c r="AK162" s="165"/>
      <c r="AL162" s="163">
        <f>SUM(AL161:AL161)</f>
        <v>0</v>
      </c>
      <c r="AM162" s="165"/>
      <c r="AN162" s="59" t="s">
        <v>118</v>
      </c>
      <c r="AO162" s="137" t="s">
        <v>9</v>
      </c>
      <c r="AP162" s="219"/>
      <c r="AQ162" s="138"/>
      <c r="AR162" s="137" t="s">
        <v>118</v>
      </c>
      <c r="AS162" s="138"/>
      <c r="AT162" s="137">
        <f>SUM(AT161:AT161)</f>
        <v>0</v>
      </c>
      <c r="AU162" s="138"/>
      <c r="AV162" s="137">
        <f>SUM(AV161:AV161)</f>
        <v>0</v>
      </c>
      <c r="AW162" s="138"/>
      <c r="AX162" s="137" t="s">
        <v>118</v>
      </c>
      <c r="AY162" s="138"/>
      <c r="AZ162" s="137" t="s">
        <v>9</v>
      </c>
      <c r="BA162" s="138"/>
      <c r="BB162" s="155" t="s">
        <v>118</v>
      </c>
      <c r="BC162" s="155"/>
      <c r="BD162" s="133">
        <f>SUM(BD161:BD161)</f>
        <v>0</v>
      </c>
      <c r="BE162" s="134"/>
      <c r="BF162" s="133">
        <f>SUM(BF161:BF161)</f>
        <v>0</v>
      </c>
      <c r="BG162" s="220"/>
      <c r="BH162" s="134"/>
      <c r="BI162" s="4" t="s">
        <v>118</v>
      </c>
      <c r="BJ162" s="133" t="s">
        <v>9</v>
      </c>
      <c r="BK162" s="220"/>
      <c r="BL162" s="134"/>
      <c r="BM162" s="133" t="s">
        <v>118</v>
      </c>
      <c r="BN162" s="134"/>
      <c r="BO162" s="59">
        <f>SUM(BO161:BO161)</f>
        <v>20</v>
      </c>
      <c r="BP162" s="137">
        <f>SUM(BP161:BP161)</f>
        <v>1</v>
      </c>
      <c r="BQ162" s="138"/>
      <c r="BR162" s="137" t="s">
        <v>118</v>
      </c>
      <c r="BS162" s="138"/>
      <c r="BT162" s="137" t="s">
        <v>9</v>
      </c>
      <c r="BU162" s="138"/>
      <c r="BV162" s="59" t="s">
        <v>118</v>
      </c>
      <c r="BW162" s="4">
        <f>SUM(BW161:BW161)</f>
        <v>30</v>
      </c>
      <c r="BX162" s="4">
        <f>SUM(BX161:BX161)</f>
        <v>1</v>
      </c>
      <c r="BY162" s="4" t="s">
        <v>118</v>
      </c>
      <c r="BZ162" s="4" t="s">
        <v>9</v>
      </c>
      <c r="CA162" s="4" t="s">
        <v>118</v>
      </c>
    </row>
    <row r="163" spans="1:79" ht="16.5" customHeight="1">
      <c r="A163" s="156" t="s">
        <v>50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  <c r="AR163" s="157"/>
      <c r="AS163" s="157"/>
      <c r="AT163" s="157"/>
      <c r="AU163" s="157"/>
      <c r="AV163" s="157"/>
      <c r="AW163" s="157"/>
      <c r="AX163" s="157"/>
      <c r="AY163" s="157"/>
      <c r="AZ163" s="157"/>
      <c r="BA163" s="157"/>
      <c r="BB163" s="157"/>
      <c r="BC163" s="157"/>
      <c r="BD163" s="157"/>
      <c r="BE163" s="157"/>
      <c r="BF163" s="157"/>
      <c r="BG163" s="157"/>
      <c r="BH163" s="157"/>
      <c r="BI163" s="157"/>
      <c r="BJ163" s="157"/>
      <c r="BK163" s="157"/>
      <c r="BL163" s="157"/>
      <c r="BM163" s="157"/>
      <c r="BN163" s="157"/>
      <c r="BO163" s="157"/>
      <c r="BP163" s="157"/>
      <c r="BQ163" s="157"/>
      <c r="BR163" s="157"/>
      <c r="BS163" s="157"/>
      <c r="BT163" s="157"/>
      <c r="BU163" s="157"/>
      <c r="BV163" s="157"/>
      <c r="BW163" s="157"/>
      <c r="BX163" s="157"/>
      <c r="BY163" s="157"/>
      <c r="BZ163" s="157"/>
      <c r="CA163" s="158"/>
    </row>
    <row r="164" spans="1:79" ht="39.6" customHeight="1">
      <c r="A164" s="2">
        <v>54</v>
      </c>
      <c r="B164" s="14" t="s">
        <v>16</v>
      </c>
      <c r="C164" s="175" t="s">
        <v>144</v>
      </c>
      <c r="D164" s="189"/>
      <c r="E164" s="3" t="s">
        <v>84</v>
      </c>
      <c r="F164" s="1">
        <f>H164+R164+Z164+AI164+AT164+BD164+BO164+BW164</f>
        <v>80</v>
      </c>
      <c r="G164" s="29">
        <f>K164+T164+AB164+AL164+AV164+BF164+BP164+BX164</f>
        <v>4</v>
      </c>
      <c r="H164" s="139">
        <v>0</v>
      </c>
      <c r="I164" s="147"/>
      <c r="J164" s="140"/>
      <c r="K164" s="139">
        <v>0</v>
      </c>
      <c r="L164" s="140"/>
      <c r="M164" s="40">
        <v>0</v>
      </c>
      <c r="N164" s="139">
        <v>0</v>
      </c>
      <c r="O164" s="147"/>
      <c r="P164" s="140"/>
      <c r="Q164" s="40">
        <v>0</v>
      </c>
      <c r="R164" s="139">
        <v>0</v>
      </c>
      <c r="S164" s="140"/>
      <c r="T164" s="139">
        <v>0</v>
      </c>
      <c r="U164" s="140"/>
      <c r="V164" s="139" t="s">
        <v>5</v>
      </c>
      <c r="W164" s="140"/>
      <c r="X164" s="40">
        <v>0</v>
      </c>
      <c r="Y164" s="40" t="s">
        <v>5</v>
      </c>
      <c r="Z164" s="149">
        <v>0</v>
      </c>
      <c r="AA164" s="151"/>
      <c r="AB164" s="149">
        <v>0</v>
      </c>
      <c r="AC164" s="151"/>
      <c r="AD164" s="149">
        <v>0</v>
      </c>
      <c r="AE164" s="151"/>
      <c r="AF164" s="1">
        <v>0</v>
      </c>
      <c r="AG164" s="149" t="s">
        <v>8</v>
      </c>
      <c r="AH164" s="151"/>
      <c r="AI164" s="139">
        <v>0</v>
      </c>
      <c r="AJ164" s="147"/>
      <c r="AK164" s="140"/>
      <c r="AL164" s="139">
        <v>0</v>
      </c>
      <c r="AM164" s="140"/>
      <c r="AN164" s="40">
        <v>0</v>
      </c>
      <c r="AO164" s="139">
        <v>0</v>
      </c>
      <c r="AP164" s="147"/>
      <c r="AQ164" s="140"/>
      <c r="AR164" s="139" t="s">
        <v>5</v>
      </c>
      <c r="AS164" s="140"/>
      <c r="AT164" s="139">
        <v>0</v>
      </c>
      <c r="AU164" s="140"/>
      <c r="AV164" s="139">
        <v>0</v>
      </c>
      <c r="AW164" s="140"/>
      <c r="AX164" s="139" t="s">
        <v>5</v>
      </c>
      <c r="AY164" s="140"/>
      <c r="AZ164" s="139">
        <v>0</v>
      </c>
      <c r="BA164" s="140"/>
      <c r="BB164" s="154" t="s">
        <v>5</v>
      </c>
      <c r="BC164" s="154"/>
      <c r="BD164" s="149">
        <v>0</v>
      </c>
      <c r="BE164" s="151"/>
      <c r="BF164" s="149">
        <v>0</v>
      </c>
      <c r="BG164" s="150"/>
      <c r="BH164" s="151"/>
      <c r="BI164" s="1">
        <v>0</v>
      </c>
      <c r="BJ164" s="149">
        <v>0</v>
      </c>
      <c r="BK164" s="150"/>
      <c r="BL164" s="151"/>
      <c r="BM164" s="149">
        <v>0</v>
      </c>
      <c r="BN164" s="151"/>
      <c r="BO164" s="40">
        <v>40</v>
      </c>
      <c r="BP164" s="139">
        <v>2</v>
      </c>
      <c r="BQ164" s="140"/>
      <c r="BR164" s="139" t="s">
        <v>1</v>
      </c>
      <c r="BS164" s="140"/>
      <c r="BT164" s="139">
        <v>8</v>
      </c>
      <c r="BU164" s="140"/>
      <c r="BV164" s="122" t="s">
        <v>8</v>
      </c>
      <c r="BW164" s="1">
        <v>40</v>
      </c>
      <c r="BX164" s="1">
        <v>2</v>
      </c>
      <c r="BY164" s="1" t="s">
        <v>1</v>
      </c>
      <c r="BZ164" s="1">
        <v>8</v>
      </c>
      <c r="CA164" s="1" t="s">
        <v>3</v>
      </c>
    </row>
    <row r="165" spans="1:79" ht="33" customHeight="1">
      <c r="A165" s="7">
        <v>55</v>
      </c>
      <c r="B165" s="12" t="s">
        <v>16</v>
      </c>
      <c r="C165" s="269" t="s">
        <v>147</v>
      </c>
      <c r="D165" s="270"/>
      <c r="E165" s="11" t="s">
        <v>70</v>
      </c>
      <c r="F165" s="1">
        <f>H165+R165+Z165+AI165+AT165+BD165+BO165+BW165</f>
        <v>100</v>
      </c>
      <c r="G165" s="29">
        <f>K165+T165+AB165+AL165+AV165+BF165+BP165+BX165</f>
        <v>3.5</v>
      </c>
      <c r="H165" s="139">
        <v>0</v>
      </c>
      <c r="I165" s="147"/>
      <c r="J165" s="140"/>
      <c r="K165" s="139">
        <v>0</v>
      </c>
      <c r="L165" s="140"/>
      <c r="M165" s="40" t="s">
        <v>5</v>
      </c>
      <c r="N165" s="139">
        <v>0</v>
      </c>
      <c r="O165" s="147"/>
      <c r="P165" s="140"/>
      <c r="Q165" s="40" t="s">
        <v>5</v>
      </c>
      <c r="R165" s="139">
        <v>0</v>
      </c>
      <c r="S165" s="140"/>
      <c r="T165" s="139">
        <v>0</v>
      </c>
      <c r="U165" s="140"/>
      <c r="V165" s="139" t="s">
        <v>5</v>
      </c>
      <c r="W165" s="140"/>
      <c r="X165" s="40">
        <v>0</v>
      </c>
      <c r="Y165" s="40" t="s">
        <v>5</v>
      </c>
      <c r="Z165" s="149">
        <v>0</v>
      </c>
      <c r="AA165" s="151"/>
      <c r="AB165" s="149">
        <v>0</v>
      </c>
      <c r="AC165" s="151"/>
      <c r="AD165" s="149" t="s">
        <v>5</v>
      </c>
      <c r="AE165" s="151"/>
      <c r="AF165" s="1">
        <v>0</v>
      </c>
      <c r="AG165" s="149" t="s">
        <v>5</v>
      </c>
      <c r="AH165" s="151"/>
      <c r="AI165" s="139">
        <v>0</v>
      </c>
      <c r="AJ165" s="147"/>
      <c r="AK165" s="140"/>
      <c r="AL165" s="139">
        <v>0</v>
      </c>
      <c r="AM165" s="140"/>
      <c r="AN165" s="40" t="s">
        <v>5</v>
      </c>
      <c r="AO165" s="139">
        <v>0</v>
      </c>
      <c r="AP165" s="147"/>
      <c r="AQ165" s="140"/>
      <c r="AR165" s="139" t="s">
        <v>5</v>
      </c>
      <c r="AS165" s="140"/>
      <c r="AT165" s="139">
        <v>0</v>
      </c>
      <c r="AU165" s="140"/>
      <c r="AV165" s="139">
        <v>0</v>
      </c>
      <c r="AW165" s="140"/>
      <c r="AX165" s="139" t="s">
        <v>5</v>
      </c>
      <c r="AY165" s="140"/>
      <c r="AZ165" s="139">
        <v>0</v>
      </c>
      <c r="BA165" s="140"/>
      <c r="BB165" s="154" t="s">
        <v>5</v>
      </c>
      <c r="BC165" s="154"/>
      <c r="BD165" s="149">
        <v>0</v>
      </c>
      <c r="BE165" s="151"/>
      <c r="BF165" s="149">
        <v>0</v>
      </c>
      <c r="BG165" s="150"/>
      <c r="BH165" s="151"/>
      <c r="BI165" s="1" t="s">
        <v>5</v>
      </c>
      <c r="BJ165" s="149">
        <v>0</v>
      </c>
      <c r="BK165" s="150"/>
      <c r="BL165" s="151"/>
      <c r="BM165" s="149" t="s">
        <v>5</v>
      </c>
      <c r="BN165" s="151"/>
      <c r="BO165" s="40">
        <v>0</v>
      </c>
      <c r="BP165" s="139">
        <v>0</v>
      </c>
      <c r="BQ165" s="140"/>
      <c r="BR165" s="139" t="s">
        <v>5</v>
      </c>
      <c r="BS165" s="140"/>
      <c r="BT165" s="139">
        <v>0</v>
      </c>
      <c r="BU165" s="140"/>
      <c r="BV165" s="40" t="s">
        <v>5</v>
      </c>
      <c r="BW165" s="1">
        <v>100</v>
      </c>
      <c r="BX165" s="1">
        <v>3.5</v>
      </c>
      <c r="BY165" s="1" t="s">
        <v>1</v>
      </c>
      <c r="BZ165" s="1">
        <v>4</v>
      </c>
      <c r="CA165" s="1" t="s">
        <v>3</v>
      </c>
    </row>
    <row r="166" spans="1:79" ht="36.75" customHeight="1">
      <c r="A166" s="45">
        <v>56</v>
      </c>
      <c r="B166" s="13" t="s">
        <v>16</v>
      </c>
      <c r="C166" s="159" t="s">
        <v>152</v>
      </c>
      <c r="D166" s="160"/>
      <c r="E166" s="46" t="s">
        <v>65</v>
      </c>
      <c r="F166" s="1">
        <f>H166+R166+Z166+AI166+AT166+BD166+BO166+BW166</f>
        <v>80</v>
      </c>
      <c r="G166" s="29">
        <f>K166+T166+AB166+AL166+AV166+BF166+BP166+BX166</f>
        <v>3</v>
      </c>
      <c r="H166" s="139">
        <v>0</v>
      </c>
      <c r="I166" s="147"/>
      <c r="J166" s="140"/>
      <c r="K166" s="40">
        <v>0</v>
      </c>
      <c r="L166" s="40">
        <f>SUM(K166)</f>
        <v>0</v>
      </c>
      <c r="M166" s="40" t="s">
        <v>5</v>
      </c>
      <c r="N166" s="139">
        <v>0</v>
      </c>
      <c r="O166" s="147"/>
      <c r="P166" s="140"/>
      <c r="Q166" s="40" t="s">
        <v>5</v>
      </c>
      <c r="R166" s="139">
        <v>0</v>
      </c>
      <c r="S166" s="140"/>
      <c r="T166" s="139">
        <v>0</v>
      </c>
      <c r="U166" s="140"/>
      <c r="V166" s="139" t="s">
        <v>5</v>
      </c>
      <c r="W166" s="140"/>
      <c r="X166" s="40">
        <v>0</v>
      </c>
      <c r="Y166" s="40">
        <v>0</v>
      </c>
      <c r="Z166" s="149">
        <v>0</v>
      </c>
      <c r="AA166" s="151"/>
      <c r="AB166" s="149">
        <v>0</v>
      </c>
      <c r="AC166" s="151"/>
      <c r="AD166" s="149" t="s">
        <v>5</v>
      </c>
      <c r="AE166" s="151"/>
      <c r="AF166" s="1">
        <v>0</v>
      </c>
      <c r="AG166" s="90"/>
      <c r="AH166" s="91" t="s">
        <v>5</v>
      </c>
      <c r="AI166" s="139">
        <v>0</v>
      </c>
      <c r="AJ166" s="147"/>
      <c r="AK166" s="140"/>
      <c r="AL166" s="139">
        <v>0</v>
      </c>
      <c r="AM166" s="140"/>
      <c r="AN166" s="40" t="s">
        <v>5</v>
      </c>
      <c r="AO166" s="40"/>
      <c r="AP166" s="139">
        <v>0</v>
      </c>
      <c r="AQ166" s="140"/>
      <c r="AR166" s="139" t="s">
        <v>5</v>
      </c>
      <c r="AS166" s="140"/>
      <c r="AT166" s="139">
        <v>0</v>
      </c>
      <c r="AU166" s="140"/>
      <c r="AV166" s="139">
        <v>0</v>
      </c>
      <c r="AW166" s="140"/>
      <c r="AX166" s="139" t="s">
        <v>5</v>
      </c>
      <c r="AY166" s="140"/>
      <c r="AZ166" s="139">
        <v>0</v>
      </c>
      <c r="BA166" s="140"/>
      <c r="BB166" s="139" t="s">
        <v>5</v>
      </c>
      <c r="BC166" s="140"/>
      <c r="BD166" s="149">
        <v>0</v>
      </c>
      <c r="BE166" s="151"/>
      <c r="BF166" s="1"/>
      <c r="BG166" s="149">
        <v>0</v>
      </c>
      <c r="BH166" s="151"/>
      <c r="BI166" s="1" t="s">
        <v>5</v>
      </c>
      <c r="BJ166" s="149">
        <v>0</v>
      </c>
      <c r="BK166" s="150"/>
      <c r="BL166" s="151"/>
      <c r="BM166" s="149" t="s">
        <v>5</v>
      </c>
      <c r="BN166" s="151"/>
      <c r="BO166" s="40">
        <v>0</v>
      </c>
      <c r="BP166" s="139">
        <v>0</v>
      </c>
      <c r="BQ166" s="140"/>
      <c r="BR166" s="40"/>
      <c r="BS166" s="40" t="s">
        <v>1</v>
      </c>
      <c r="BT166" s="183">
        <v>0</v>
      </c>
      <c r="BU166" s="184"/>
      <c r="BV166" s="40">
        <v>0</v>
      </c>
      <c r="BW166" s="1">
        <v>80</v>
      </c>
      <c r="BX166" s="1">
        <v>3</v>
      </c>
      <c r="BY166" s="1" t="s">
        <v>1</v>
      </c>
      <c r="BZ166" s="1">
        <v>8</v>
      </c>
      <c r="CA166" s="1" t="s">
        <v>3</v>
      </c>
    </row>
    <row r="167" spans="1:79" ht="38.25" customHeight="1">
      <c r="A167" s="200">
        <v>57</v>
      </c>
      <c r="B167" s="170" t="s">
        <v>16</v>
      </c>
      <c r="C167" s="179" t="s">
        <v>153</v>
      </c>
      <c r="D167" s="180"/>
      <c r="E167" s="46" t="s">
        <v>77</v>
      </c>
      <c r="F167" s="190">
        <f>H167+H168+R167+R168+Z167+Z168+AJ167+AI168+AT167+AT168+BD167+BO167+BO168+BW167+BW168</f>
        <v>180</v>
      </c>
      <c r="G167" s="192">
        <f>K167+K168+T167+T168+AB167+AB168+AL167+AL168+AV167+AV168+BF167+BP167+BP168+BX167+BX168</f>
        <v>6</v>
      </c>
      <c r="H167" s="139">
        <v>0</v>
      </c>
      <c r="I167" s="147"/>
      <c r="J167" s="140"/>
      <c r="K167" s="238">
        <v>1</v>
      </c>
      <c r="L167" s="240"/>
      <c r="M167" s="244" t="s">
        <v>4</v>
      </c>
      <c r="N167" s="238">
        <v>300</v>
      </c>
      <c r="O167" s="239"/>
      <c r="P167" s="240"/>
      <c r="Q167" s="244" t="s">
        <v>8</v>
      </c>
      <c r="R167" s="139">
        <v>0</v>
      </c>
      <c r="S167" s="140"/>
      <c r="T167" s="139">
        <v>0</v>
      </c>
      <c r="U167" s="140"/>
      <c r="V167" s="139" t="s">
        <v>5</v>
      </c>
      <c r="W167" s="140"/>
      <c r="X167" s="40">
        <v>0</v>
      </c>
      <c r="Y167" s="40" t="s">
        <v>5</v>
      </c>
      <c r="Z167" s="149">
        <v>5</v>
      </c>
      <c r="AA167" s="151"/>
      <c r="AB167" s="149">
        <v>0.5</v>
      </c>
      <c r="AC167" s="151"/>
      <c r="AD167" s="143" t="s">
        <v>1</v>
      </c>
      <c r="AE167" s="91"/>
      <c r="AF167" s="1">
        <v>8</v>
      </c>
      <c r="AG167" s="149" t="s">
        <v>8</v>
      </c>
      <c r="AH167" s="151"/>
      <c r="AI167" s="139">
        <v>0</v>
      </c>
      <c r="AJ167" s="147"/>
      <c r="AK167" s="140"/>
      <c r="AL167" s="139">
        <v>0</v>
      </c>
      <c r="AM167" s="140"/>
      <c r="AN167" s="40" t="s">
        <v>5</v>
      </c>
      <c r="AO167" s="139">
        <v>0</v>
      </c>
      <c r="AP167" s="147"/>
      <c r="AQ167" s="140"/>
      <c r="AR167" s="139" t="s">
        <v>5</v>
      </c>
      <c r="AS167" s="140"/>
      <c r="AT167" s="139">
        <v>0</v>
      </c>
      <c r="AU167" s="140"/>
      <c r="AV167" s="139">
        <v>0</v>
      </c>
      <c r="AW167" s="140"/>
      <c r="AX167" s="139" t="s">
        <v>5</v>
      </c>
      <c r="AY167" s="140"/>
      <c r="AZ167" s="139">
        <v>0</v>
      </c>
      <c r="BA167" s="140"/>
      <c r="BB167" s="154" t="s">
        <v>5</v>
      </c>
      <c r="BC167" s="154"/>
      <c r="BD167" s="143">
        <v>20</v>
      </c>
      <c r="BE167" s="357"/>
      <c r="BF167" s="90"/>
      <c r="BG167" s="145" t="s">
        <v>1</v>
      </c>
      <c r="BH167" s="91"/>
      <c r="BI167" s="215" t="s">
        <v>4</v>
      </c>
      <c r="BJ167" s="166">
        <v>300</v>
      </c>
      <c r="BK167" s="145"/>
      <c r="BL167" s="167"/>
      <c r="BM167" s="166" t="s">
        <v>8</v>
      </c>
      <c r="BN167" s="167"/>
      <c r="BO167" s="40">
        <v>0</v>
      </c>
      <c r="BP167" s="139">
        <v>0</v>
      </c>
      <c r="BQ167" s="140"/>
      <c r="BR167" s="139"/>
      <c r="BS167" s="140"/>
      <c r="BT167" s="183">
        <v>0</v>
      </c>
      <c r="BU167" s="184"/>
      <c r="BV167" s="40"/>
      <c r="BW167" s="1"/>
      <c r="BX167" s="1">
        <v>0</v>
      </c>
      <c r="BY167" s="1"/>
      <c r="BZ167" s="27">
        <v>0</v>
      </c>
      <c r="CA167" s="1"/>
    </row>
    <row r="168" spans="1:79" ht="30" customHeight="1">
      <c r="A168" s="201"/>
      <c r="B168" s="171"/>
      <c r="C168" s="181"/>
      <c r="D168" s="182"/>
      <c r="E168" s="47" t="s">
        <v>76</v>
      </c>
      <c r="F168" s="191"/>
      <c r="G168" s="193"/>
      <c r="H168" s="139">
        <v>30</v>
      </c>
      <c r="I168" s="147"/>
      <c r="J168" s="140"/>
      <c r="K168" s="241"/>
      <c r="L168" s="243"/>
      <c r="M168" s="245"/>
      <c r="N168" s="241"/>
      <c r="O168" s="242"/>
      <c r="P168" s="243"/>
      <c r="Q168" s="245"/>
      <c r="R168" s="139">
        <v>0</v>
      </c>
      <c r="S168" s="140"/>
      <c r="T168" s="139">
        <v>0</v>
      </c>
      <c r="U168" s="140"/>
      <c r="V168" s="139">
        <f>-Y168-T168</f>
        <v>0</v>
      </c>
      <c r="W168" s="140"/>
      <c r="X168" s="40">
        <v>0</v>
      </c>
      <c r="Y168" s="40"/>
      <c r="Z168" s="186">
        <v>5</v>
      </c>
      <c r="AA168" s="151"/>
      <c r="AB168" s="186">
        <v>0.5</v>
      </c>
      <c r="AC168" s="151"/>
      <c r="AD168" s="144"/>
      <c r="AE168" s="91"/>
      <c r="AF168" s="1">
        <v>8</v>
      </c>
      <c r="AG168" s="186" t="s">
        <v>8</v>
      </c>
      <c r="AH168" s="151"/>
      <c r="AI168" s="139">
        <v>0</v>
      </c>
      <c r="AJ168" s="147"/>
      <c r="AK168" s="140"/>
      <c r="AL168" s="139"/>
      <c r="AM168" s="140"/>
      <c r="AN168" s="40"/>
      <c r="AO168" s="139">
        <v>0</v>
      </c>
      <c r="AP168" s="147"/>
      <c r="AQ168" s="140"/>
      <c r="AR168" s="139"/>
      <c r="AS168" s="140"/>
      <c r="AT168" s="139">
        <v>0</v>
      </c>
      <c r="AU168" s="140"/>
      <c r="AV168" s="139">
        <v>0</v>
      </c>
      <c r="AW168" s="140"/>
      <c r="AX168" s="139"/>
      <c r="AY168" s="140"/>
      <c r="AZ168" s="139">
        <v>0</v>
      </c>
      <c r="BA168" s="140"/>
      <c r="BB168" s="154"/>
      <c r="BC168" s="154"/>
      <c r="BD168" s="144"/>
      <c r="BE168" s="358"/>
      <c r="BF168" s="90" t="s">
        <v>6</v>
      </c>
      <c r="BG168" s="146"/>
      <c r="BH168" s="91"/>
      <c r="BI168" s="216"/>
      <c r="BJ168" s="168"/>
      <c r="BK168" s="146"/>
      <c r="BL168" s="169"/>
      <c r="BM168" s="168"/>
      <c r="BN168" s="169"/>
      <c r="BO168" s="40">
        <v>60</v>
      </c>
      <c r="BP168" s="139">
        <v>2</v>
      </c>
      <c r="BQ168" s="140"/>
      <c r="BR168" s="139" t="s">
        <v>1</v>
      </c>
      <c r="BS168" s="140"/>
      <c r="BT168" s="183">
        <v>8</v>
      </c>
      <c r="BU168" s="184"/>
      <c r="BV168" s="122" t="s">
        <v>8</v>
      </c>
      <c r="BW168" s="1">
        <v>60</v>
      </c>
      <c r="BX168" s="1">
        <v>2</v>
      </c>
      <c r="BY168" s="1" t="s">
        <v>1</v>
      </c>
      <c r="BZ168" s="27">
        <v>8</v>
      </c>
      <c r="CA168" s="1" t="s">
        <v>3</v>
      </c>
    </row>
    <row r="169" spans="1:79" ht="26.25" customHeight="1">
      <c r="A169" s="200">
        <v>58</v>
      </c>
      <c r="B169" s="170" t="s">
        <v>16</v>
      </c>
      <c r="C169" s="179" t="s">
        <v>154</v>
      </c>
      <c r="D169" s="180"/>
      <c r="E169" s="187" t="s">
        <v>67</v>
      </c>
      <c r="F169" s="190">
        <f>H169+H170+R169+R170+Z169+Z170+AJ169+AI170+AT169+AT170+BD169+BO169+BO170+BW169+BW170</f>
        <v>140</v>
      </c>
      <c r="G169" s="192">
        <f>K169+K170+T169+T170+AB169+AB170+AL169+AL170+AV169+AV170+BF169+BP169+BP170+BX169+BX170</f>
        <v>6</v>
      </c>
      <c r="H169" s="238">
        <v>30</v>
      </c>
      <c r="I169" s="239"/>
      <c r="J169" s="240"/>
      <c r="K169" s="238">
        <v>1.5</v>
      </c>
      <c r="L169" s="240"/>
      <c r="M169" s="244" t="s">
        <v>4</v>
      </c>
      <c r="N169" s="238">
        <v>300</v>
      </c>
      <c r="O169" s="239"/>
      <c r="P169" s="240"/>
      <c r="Q169" s="244" t="s">
        <v>8</v>
      </c>
      <c r="R169" s="238">
        <v>0</v>
      </c>
      <c r="S169" s="240"/>
      <c r="T169" s="238">
        <v>0</v>
      </c>
      <c r="U169" s="240"/>
      <c r="V169" s="238" t="s">
        <v>5</v>
      </c>
      <c r="W169" s="240"/>
      <c r="X169" s="244">
        <v>0</v>
      </c>
      <c r="Y169" s="244" t="s">
        <v>5</v>
      </c>
      <c r="Z169" s="166">
        <v>5</v>
      </c>
      <c r="AA169" s="167"/>
      <c r="AB169" s="166">
        <v>0.5</v>
      </c>
      <c r="AC169" s="167"/>
      <c r="AD169" s="166" t="s">
        <v>1</v>
      </c>
      <c r="AE169" s="167"/>
      <c r="AF169" s="215">
        <v>8</v>
      </c>
      <c r="AG169" s="166" t="s">
        <v>8</v>
      </c>
      <c r="AH169" s="167"/>
      <c r="AI169" s="238">
        <v>0</v>
      </c>
      <c r="AJ169" s="239"/>
      <c r="AK169" s="240"/>
      <c r="AL169" s="238">
        <v>0</v>
      </c>
      <c r="AM169" s="240"/>
      <c r="AN169" s="244" t="s">
        <v>5</v>
      </c>
      <c r="AO169" s="238">
        <v>0</v>
      </c>
      <c r="AP169" s="239"/>
      <c r="AQ169" s="240"/>
      <c r="AR169" s="238" t="s">
        <v>5</v>
      </c>
      <c r="AS169" s="240"/>
      <c r="AT169" s="238">
        <v>0</v>
      </c>
      <c r="AU169" s="240"/>
      <c r="AV169" s="238">
        <v>0</v>
      </c>
      <c r="AW169" s="240"/>
      <c r="AX169" s="238" t="s">
        <v>5</v>
      </c>
      <c r="AY169" s="240"/>
      <c r="AZ169" s="238">
        <v>0</v>
      </c>
      <c r="BA169" s="240"/>
      <c r="BB169" s="238" t="s">
        <v>5</v>
      </c>
      <c r="BC169" s="240"/>
      <c r="BD169" s="166">
        <v>25</v>
      </c>
      <c r="BE169" s="167"/>
      <c r="BF169" s="166">
        <v>0</v>
      </c>
      <c r="BG169" s="145"/>
      <c r="BH169" s="167"/>
      <c r="BI169" s="215" t="s">
        <v>4</v>
      </c>
      <c r="BJ169" s="166">
        <v>300</v>
      </c>
      <c r="BK169" s="145"/>
      <c r="BL169" s="167"/>
      <c r="BM169" s="166" t="s">
        <v>8</v>
      </c>
      <c r="BN169" s="167"/>
      <c r="BO169" s="401">
        <v>40</v>
      </c>
      <c r="BP169" s="359">
        <v>2</v>
      </c>
      <c r="BQ169" s="360"/>
      <c r="BR169" s="359" t="s">
        <v>1</v>
      </c>
      <c r="BS169" s="360"/>
      <c r="BT169" s="351">
        <v>8</v>
      </c>
      <c r="BU169" s="352"/>
      <c r="BV169" s="401" t="s">
        <v>8</v>
      </c>
      <c r="BW169" s="215">
        <v>40</v>
      </c>
      <c r="BX169" s="215">
        <v>2</v>
      </c>
      <c r="BY169" s="215" t="s">
        <v>1</v>
      </c>
      <c r="BZ169" s="403">
        <v>8</v>
      </c>
      <c r="CA169" s="215" t="s">
        <v>3</v>
      </c>
    </row>
    <row r="170" spans="1:79" ht="18" customHeight="1">
      <c r="A170" s="201"/>
      <c r="B170" s="171"/>
      <c r="C170" s="181"/>
      <c r="D170" s="182"/>
      <c r="E170" s="188"/>
      <c r="F170" s="191"/>
      <c r="G170" s="193"/>
      <c r="H170" s="241"/>
      <c r="I170" s="242"/>
      <c r="J170" s="243"/>
      <c r="K170" s="241"/>
      <c r="L170" s="243"/>
      <c r="M170" s="245"/>
      <c r="N170" s="241"/>
      <c r="O170" s="242"/>
      <c r="P170" s="243"/>
      <c r="Q170" s="245"/>
      <c r="R170" s="241"/>
      <c r="S170" s="243"/>
      <c r="T170" s="241"/>
      <c r="U170" s="243"/>
      <c r="V170" s="241"/>
      <c r="W170" s="243"/>
      <c r="X170" s="245"/>
      <c r="Y170" s="245"/>
      <c r="Z170" s="168"/>
      <c r="AA170" s="169"/>
      <c r="AB170" s="168"/>
      <c r="AC170" s="169"/>
      <c r="AD170" s="168"/>
      <c r="AE170" s="169"/>
      <c r="AF170" s="216"/>
      <c r="AG170" s="168"/>
      <c r="AH170" s="169"/>
      <c r="AI170" s="241"/>
      <c r="AJ170" s="242"/>
      <c r="AK170" s="243"/>
      <c r="AL170" s="241"/>
      <c r="AM170" s="243"/>
      <c r="AN170" s="245"/>
      <c r="AO170" s="241"/>
      <c r="AP170" s="242"/>
      <c r="AQ170" s="243"/>
      <c r="AR170" s="241"/>
      <c r="AS170" s="243"/>
      <c r="AT170" s="241"/>
      <c r="AU170" s="243"/>
      <c r="AV170" s="241"/>
      <c r="AW170" s="243"/>
      <c r="AX170" s="241"/>
      <c r="AY170" s="243"/>
      <c r="AZ170" s="241"/>
      <c r="BA170" s="243"/>
      <c r="BB170" s="241"/>
      <c r="BC170" s="243"/>
      <c r="BD170" s="168"/>
      <c r="BE170" s="169"/>
      <c r="BF170" s="168"/>
      <c r="BG170" s="146"/>
      <c r="BH170" s="169"/>
      <c r="BI170" s="216"/>
      <c r="BJ170" s="168"/>
      <c r="BK170" s="146"/>
      <c r="BL170" s="169"/>
      <c r="BM170" s="168"/>
      <c r="BN170" s="169"/>
      <c r="BO170" s="402"/>
      <c r="BP170" s="361"/>
      <c r="BQ170" s="362"/>
      <c r="BR170" s="361"/>
      <c r="BS170" s="362"/>
      <c r="BT170" s="353"/>
      <c r="BU170" s="354"/>
      <c r="BV170" s="402"/>
      <c r="BW170" s="216"/>
      <c r="BX170" s="216"/>
      <c r="BY170" s="216"/>
      <c r="BZ170" s="404"/>
      <c r="CA170" s="216"/>
    </row>
    <row r="171" spans="1:79" ht="30" customHeight="1">
      <c r="A171" s="200">
        <v>59</v>
      </c>
      <c r="B171" s="170" t="s">
        <v>16</v>
      </c>
      <c r="C171" s="223" t="s">
        <v>155</v>
      </c>
      <c r="D171" s="224"/>
      <c r="E171" s="187" t="s">
        <v>66</v>
      </c>
      <c r="F171" s="190">
        <f>H171+H172+R171+R172+Z171+Z172+AJ171+AI172+AT171+AT172+BD171+BO171+BO172+BW171+BW172</f>
        <v>60</v>
      </c>
      <c r="G171" s="192">
        <f>K171+K172+T171+T172+AB171+AB172+AL171+AL172+AV171+AV172+BF171+BP171+BP172+BX171+BX172</f>
        <v>2</v>
      </c>
      <c r="H171" s="139">
        <v>30</v>
      </c>
      <c r="I171" s="147"/>
      <c r="J171" s="140"/>
      <c r="K171" s="238">
        <v>1</v>
      </c>
      <c r="L171" s="240"/>
      <c r="M171" s="244" t="s">
        <v>4</v>
      </c>
      <c r="N171" s="238">
        <v>300</v>
      </c>
      <c r="O171" s="239"/>
      <c r="P171" s="240"/>
      <c r="Q171" s="244" t="s">
        <v>8</v>
      </c>
      <c r="R171" s="139">
        <v>0</v>
      </c>
      <c r="S171" s="140"/>
      <c r="T171" s="139">
        <v>0</v>
      </c>
      <c r="U171" s="140"/>
      <c r="V171" s="139" t="s">
        <v>5</v>
      </c>
      <c r="W171" s="140"/>
      <c r="X171" s="40">
        <v>0</v>
      </c>
      <c r="Y171" s="40" t="s">
        <v>5</v>
      </c>
      <c r="Z171" s="149">
        <v>10</v>
      </c>
      <c r="AA171" s="151"/>
      <c r="AB171" s="149">
        <v>1</v>
      </c>
      <c r="AC171" s="151"/>
      <c r="AD171" s="149" t="s">
        <v>1</v>
      </c>
      <c r="AE171" s="151"/>
      <c r="AF171" s="1">
        <v>8</v>
      </c>
      <c r="AG171" s="149" t="s">
        <v>8</v>
      </c>
      <c r="AH171" s="151"/>
      <c r="AI171" s="139">
        <v>0</v>
      </c>
      <c r="AJ171" s="147"/>
      <c r="AK171" s="140"/>
      <c r="AL171" s="139">
        <v>0</v>
      </c>
      <c r="AM171" s="140"/>
      <c r="AN171" s="40" t="s">
        <v>5</v>
      </c>
      <c r="AO171" s="139">
        <v>0</v>
      </c>
      <c r="AP171" s="147"/>
      <c r="AQ171" s="140"/>
      <c r="AR171" s="139" t="s">
        <v>5</v>
      </c>
      <c r="AS171" s="140"/>
      <c r="AT171" s="139">
        <v>0</v>
      </c>
      <c r="AU171" s="140"/>
      <c r="AV171" s="139">
        <v>0</v>
      </c>
      <c r="AW171" s="140"/>
      <c r="AX171" s="139" t="s">
        <v>5</v>
      </c>
      <c r="AY171" s="140"/>
      <c r="AZ171" s="139">
        <v>0</v>
      </c>
      <c r="BA171" s="140"/>
      <c r="BB171" s="139" t="s">
        <v>5</v>
      </c>
      <c r="BC171" s="140"/>
      <c r="BD171" s="166">
        <v>20</v>
      </c>
      <c r="BE171" s="167"/>
      <c r="BF171" s="166">
        <v>0</v>
      </c>
      <c r="BG171" s="145"/>
      <c r="BH171" s="167"/>
      <c r="BI171" s="215" t="s">
        <v>4</v>
      </c>
      <c r="BJ171" s="166">
        <v>300</v>
      </c>
      <c r="BK171" s="145"/>
      <c r="BL171" s="167"/>
      <c r="BM171" s="166" t="s">
        <v>8</v>
      </c>
      <c r="BN171" s="167"/>
      <c r="BO171" s="92">
        <v>0</v>
      </c>
      <c r="BP171" s="355">
        <v>0</v>
      </c>
      <c r="BQ171" s="356"/>
      <c r="BR171" s="355" t="s">
        <v>7</v>
      </c>
      <c r="BS171" s="356"/>
      <c r="BT171" s="355" t="s">
        <v>7</v>
      </c>
      <c r="BU171" s="356"/>
      <c r="BV171" s="92" t="s">
        <v>7</v>
      </c>
      <c r="BW171" s="1">
        <v>0</v>
      </c>
      <c r="BX171" s="1">
        <v>0</v>
      </c>
      <c r="BY171" s="1" t="s">
        <v>5</v>
      </c>
      <c r="BZ171" s="1">
        <v>0</v>
      </c>
      <c r="CA171" s="1" t="s">
        <v>5</v>
      </c>
    </row>
    <row r="172" spans="1:79" ht="20.100000000000001" customHeight="1">
      <c r="A172" s="201"/>
      <c r="B172" s="172"/>
      <c r="C172" s="227"/>
      <c r="D172" s="228"/>
      <c r="E172" s="274"/>
      <c r="F172" s="191"/>
      <c r="G172" s="193"/>
      <c r="H172" s="139"/>
      <c r="I172" s="147"/>
      <c r="J172" s="140"/>
      <c r="K172" s="241"/>
      <c r="L172" s="243"/>
      <c r="M172" s="245"/>
      <c r="N172" s="241"/>
      <c r="O172" s="242"/>
      <c r="P172" s="243"/>
      <c r="Q172" s="245"/>
      <c r="R172" s="139"/>
      <c r="S172" s="140"/>
      <c r="T172" s="139"/>
      <c r="U172" s="140"/>
      <c r="V172" s="139"/>
      <c r="W172" s="140"/>
      <c r="X172" s="40"/>
      <c r="Y172" s="40"/>
      <c r="Z172" s="186"/>
      <c r="AA172" s="262"/>
      <c r="AB172" s="186"/>
      <c r="AC172" s="262"/>
      <c r="AD172" s="186"/>
      <c r="AE172" s="262"/>
      <c r="AF172" s="60"/>
      <c r="AG172" s="186"/>
      <c r="AH172" s="262"/>
      <c r="AI172" s="139"/>
      <c r="AJ172" s="147"/>
      <c r="AK172" s="140"/>
      <c r="AL172" s="139"/>
      <c r="AM172" s="140"/>
      <c r="AN172" s="40"/>
      <c r="AO172" s="139"/>
      <c r="AP172" s="147"/>
      <c r="AQ172" s="140"/>
      <c r="AR172" s="139"/>
      <c r="AS172" s="140"/>
      <c r="AT172" s="139"/>
      <c r="AU172" s="140"/>
      <c r="AV172" s="139"/>
      <c r="AW172" s="140"/>
      <c r="AX172" s="139"/>
      <c r="AY172" s="140"/>
      <c r="AZ172" s="139"/>
      <c r="BA172" s="140"/>
      <c r="BB172" s="139"/>
      <c r="BC172" s="140"/>
      <c r="BD172" s="168"/>
      <c r="BE172" s="169"/>
      <c r="BF172" s="168"/>
      <c r="BG172" s="146"/>
      <c r="BH172" s="169"/>
      <c r="BI172" s="216"/>
      <c r="BJ172" s="168"/>
      <c r="BK172" s="146"/>
      <c r="BL172" s="169"/>
      <c r="BM172" s="168"/>
      <c r="BN172" s="169"/>
      <c r="BO172" s="40"/>
      <c r="BP172" s="139"/>
      <c r="BQ172" s="140"/>
      <c r="BR172" s="139"/>
      <c r="BS172" s="140"/>
      <c r="BT172" s="139"/>
      <c r="BU172" s="140"/>
      <c r="BV172" s="40"/>
      <c r="BW172" s="1"/>
      <c r="BX172" s="1"/>
      <c r="BY172" s="1"/>
      <c r="BZ172" s="1"/>
      <c r="CA172" s="1"/>
    </row>
    <row r="173" spans="1:79" ht="60" customHeight="1">
      <c r="A173" s="24">
        <v>60</v>
      </c>
      <c r="B173" s="22" t="s">
        <v>16</v>
      </c>
      <c r="C173" s="418" t="s">
        <v>156</v>
      </c>
      <c r="D173" s="418"/>
      <c r="E173" s="93" t="s">
        <v>106</v>
      </c>
      <c r="F173" s="94">
        <f>H173+R173+Z173+AI173+AT173+BD173+BO173+BW173</f>
        <v>80</v>
      </c>
      <c r="G173" s="95">
        <f>K173+T173+AB173+AL173+AV173+BF173+BP173+BX173</f>
        <v>3</v>
      </c>
      <c r="H173" s="31"/>
      <c r="I173" s="44">
        <v>0</v>
      </c>
      <c r="J173" s="32"/>
      <c r="K173" s="96">
        <v>0</v>
      </c>
      <c r="L173" s="97"/>
      <c r="M173" s="98"/>
      <c r="N173" s="96">
        <v>0</v>
      </c>
      <c r="O173" s="99"/>
      <c r="P173" s="97"/>
      <c r="Q173" s="98"/>
      <c r="R173" s="31"/>
      <c r="S173" s="32">
        <v>0</v>
      </c>
      <c r="T173" s="31">
        <v>0</v>
      </c>
      <c r="U173" s="32"/>
      <c r="V173" s="31"/>
      <c r="W173" s="32"/>
      <c r="X173" s="43">
        <v>0</v>
      </c>
      <c r="Y173" s="43"/>
      <c r="Z173" s="100"/>
      <c r="AA173" s="101">
        <v>0</v>
      </c>
      <c r="AB173" s="100">
        <v>0</v>
      </c>
      <c r="AC173" s="101"/>
      <c r="AD173" s="100"/>
      <c r="AE173" s="101"/>
      <c r="AF173" s="102">
        <v>0</v>
      </c>
      <c r="AG173" s="100"/>
      <c r="AH173" s="101"/>
      <c r="AI173" s="31"/>
      <c r="AJ173" s="44">
        <v>0</v>
      </c>
      <c r="AK173" s="32"/>
      <c r="AL173" s="31">
        <v>0</v>
      </c>
      <c r="AM173" s="32"/>
      <c r="AN173" s="43"/>
      <c r="AO173" s="31"/>
      <c r="AP173" s="44"/>
      <c r="AQ173" s="32">
        <v>0</v>
      </c>
      <c r="AR173" s="31"/>
      <c r="AS173" s="32"/>
      <c r="AT173" s="31">
        <v>0</v>
      </c>
      <c r="AU173" s="32"/>
      <c r="AV173" s="31">
        <v>0</v>
      </c>
      <c r="AW173" s="32"/>
      <c r="AX173" s="31"/>
      <c r="AY173" s="32"/>
      <c r="AZ173" s="31"/>
      <c r="BA173" s="32">
        <v>0</v>
      </c>
      <c r="BB173" s="31"/>
      <c r="BC173" s="32"/>
      <c r="BD173" s="103">
        <v>0</v>
      </c>
      <c r="BE173" s="94"/>
      <c r="BF173" s="103"/>
      <c r="BG173" s="104">
        <v>0</v>
      </c>
      <c r="BH173" s="94"/>
      <c r="BI173" s="42">
        <v>0</v>
      </c>
      <c r="BJ173" s="103"/>
      <c r="BK173" s="131">
        <v>0</v>
      </c>
      <c r="BL173" s="132"/>
      <c r="BM173" s="103"/>
      <c r="BN173" s="94"/>
      <c r="BO173" s="43">
        <v>0</v>
      </c>
      <c r="BP173" s="31"/>
      <c r="BQ173" s="32">
        <v>0</v>
      </c>
      <c r="BR173" s="31"/>
      <c r="BS173" s="32"/>
      <c r="BT173" s="31">
        <v>0</v>
      </c>
      <c r="BU173" s="32"/>
      <c r="BV173" s="43"/>
      <c r="BW173" s="9">
        <v>80</v>
      </c>
      <c r="BX173" s="9">
        <v>3</v>
      </c>
      <c r="BY173" s="9" t="s">
        <v>1</v>
      </c>
      <c r="BZ173" s="9">
        <v>8</v>
      </c>
      <c r="CA173" s="1" t="s">
        <v>3</v>
      </c>
    </row>
    <row r="174" spans="1:79" ht="24.75" customHeight="1">
      <c r="A174" s="251" t="s">
        <v>55</v>
      </c>
      <c r="B174" s="281"/>
      <c r="C174" s="281"/>
      <c r="D174" s="281"/>
      <c r="E174" s="282"/>
      <c r="F174" s="4">
        <f>SUM(F164:F173)</f>
        <v>720</v>
      </c>
      <c r="G174" s="19">
        <f>SUM(G164:G173)</f>
        <v>27.5</v>
      </c>
      <c r="H174" s="137">
        <f>SUM(H164:H173)</f>
        <v>90</v>
      </c>
      <c r="I174" s="219"/>
      <c r="J174" s="138"/>
      <c r="K174" s="137">
        <f>SUM(K164:K173)</f>
        <v>3.5</v>
      </c>
      <c r="L174" s="138"/>
      <c r="M174" s="59" t="s">
        <v>118</v>
      </c>
      <c r="N174" s="137" t="s">
        <v>9</v>
      </c>
      <c r="O174" s="219"/>
      <c r="P174" s="138"/>
      <c r="Q174" s="59" t="s">
        <v>118</v>
      </c>
      <c r="R174" s="137">
        <f>SUM(R164:R172)</f>
        <v>0</v>
      </c>
      <c r="S174" s="138"/>
      <c r="T174" s="137">
        <f>SUM(T164:T172)</f>
        <v>0</v>
      </c>
      <c r="U174" s="138"/>
      <c r="V174" s="137" t="s">
        <v>118</v>
      </c>
      <c r="W174" s="138"/>
      <c r="X174" s="59" t="s">
        <v>9</v>
      </c>
      <c r="Y174" s="59" t="s">
        <v>118</v>
      </c>
      <c r="Z174" s="133">
        <f>SUM(Z164:Z173)</f>
        <v>25</v>
      </c>
      <c r="AA174" s="134"/>
      <c r="AB174" s="133">
        <f>SUM(AB164:AB173)</f>
        <v>2.5</v>
      </c>
      <c r="AC174" s="134"/>
      <c r="AD174" s="133" t="s">
        <v>118</v>
      </c>
      <c r="AE174" s="134"/>
      <c r="AF174" s="4" t="s">
        <v>9</v>
      </c>
      <c r="AG174" s="133" t="s">
        <v>118</v>
      </c>
      <c r="AH174" s="134"/>
      <c r="AI174" s="137">
        <f>SUM(AI164:AI173)</f>
        <v>0</v>
      </c>
      <c r="AJ174" s="219"/>
      <c r="AK174" s="138"/>
      <c r="AL174" s="137">
        <f>SUM(AL164:AL173)</f>
        <v>0</v>
      </c>
      <c r="AM174" s="138"/>
      <c r="AN174" s="59" t="s">
        <v>118</v>
      </c>
      <c r="AO174" s="137" t="s">
        <v>9</v>
      </c>
      <c r="AP174" s="219"/>
      <c r="AQ174" s="138"/>
      <c r="AR174" s="137" t="s">
        <v>118</v>
      </c>
      <c r="AS174" s="138"/>
      <c r="AT174" s="137">
        <f>SUM(AT164:AT173)</f>
        <v>0</v>
      </c>
      <c r="AU174" s="138"/>
      <c r="AV174" s="137">
        <f>SUM(AV164:AV173)</f>
        <v>0</v>
      </c>
      <c r="AW174" s="138"/>
      <c r="AX174" s="137" t="s">
        <v>118</v>
      </c>
      <c r="AY174" s="138"/>
      <c r="AZ174" s="137" t="s">
        <v>9</v>
      </c>
      <c r="BA174" s="138"/>
      <c r="BB174" s="155" t="s">
        <v>118</v>
      </c>
      <c r="BC174" s="155"/>
      <c r="BD174" s="133">
        <f>SUM(BD164:BD173)</f>
        <v>65</v>
      </c>
      <c r="BE174" s="134"/>
      <c r="BF174" s="133">
        <f>SUM(BF164:BF173)</f>
        <v>0</v>
      </c>
      <c r="BG174" s="220"/>
      <c r="BH174" s="134"/>
      <c r="BI174" s="4" t="s">
        <v>118</v>
      </c>
      <c r="BJ174" s="133" t="s">
        <v>9</v>
      </c>
      <c r="BK174" s="220"/>
      <c r="BL174" s="134"/>
      <c r="BM174" s="133" t="s">
        <v>118</v>
      </c>
      <c r="BN174" s="134"/>
      <c r="BO174" s="59">
        <f>SUM(BO164:BO173)</f>
        <v>140</v>
      </c>
      <c r="BP174" s="137">
        <f>SUM(BP164:BP173)</f>
        <v>6</v>
      </c>
      <c r="BQ174" s="138"/>
      <c r="BR174" s="137" t="s">
        <v>118</v>
      </c>
      <c r="BS174" s="138"/>
      <c r="BT174" s="137" t="s">
        <v>9</v>
      </c>
      <c r="BU174" s="138"/>
      <c r="BV174" s="59" t="s">
        <v>118</v>
      </c>
      <c r="BW174" s="4">
        <f>SUM(BW164:BW173)</f>
        <v>400</v>
      </c>
      <c r="BX174" s="4">
        <f>SUM(BX164:BX173)</f>
        <v>15.5</v>
      </c>
      <c r="BY174" s="4" t="s">
        <v>118</v>
      </c>
      <c r="BZ174" s="4" t="s">
        <v>9</v>
      </c>
      <c r="CA174" s="4" t="s">
        <v>118</v>
      </c>
    </row>
    <row r="175" spans="1:79" ht="11.25" customHeight="1">
      <c r="A175" s="156" t="s">
        <v>49</v>
      </c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  <c r="BV175" s="157"/>
      <c r="BW175" s="157"/>
      <c r="BX175" s="157"/>
      <c r="BY175" s="157"/>
      <c r="BZ175" s="157"/>
      <c r="CA175" s="158"/>
    </row>
    <row r="176" spans="1:79" ht="30" customHeight="1">
      <c r="A176" s="7">
        <v>35</v>
      </c>
      <c r="B176" s="16" t="s">
        <v>16</v>
      </c>
      <c r="C176" s="159" t="s">
        <v>143</v>
      </c>
      <c r="D176" s="160"/>
      <c r="E176" s="3" t="s">
        <v>86</v>
      </c>
      <c r="F176" s="1">
        <f>H176+R176+Z176+AI176+AT176+BD176+BO176+BW176</f>
        <v>30</v>
      </c>
      <c r="G176" s="29">
        <f>K176+T176+AB176+AL176+AV176+BF176+BP176+BX176</f>
        <v>2</v>
      </c>
      <c r="H176" s="139">
        <v>0</v>
      </c>
      <c r="I176" s="147"/>
      <c r="J176" s="140"/>
      <c r="K176" s="139">
        <v>0</v>
      </c>
      <c r="L176" s="140"/>
      <c r="M176" s="40" t="s">
        <v>5</v>
      </c>
      <c r="N176" s="139">
        <v>0</v>
      </c>
      <c r="O176" s="147"/>
      <c r="P176" s="140"/>
      <c r="Q176" s="40" t="s">
        <v>5</v>
      </c>
      <c r="R176" s="139">
        <v>0</v>
      </c>
      <c r="S176" s="140"/>
      <c r="T176" s="139">
        <v>0</v>
      </c>
      <c r="U176" s="140"/>
      <c r="V176" s="139" t="s">
        <v>5</v>
      </c>
      <c r="W176" s="140"/>
      <c r="X176" s="40">
        <v>0</v>
      </c>
      <c r="Y176" s="40" t="s">
        <v>5</v>
      </c>
      <c r="Z176" s="149">
        <v>30</v>
      </c>
      <c r="AA176" s="151"/>
      <c r="AB176" s="149">
        <v>2</v>
      </c>
      <c r="AC176" s="151"/>
      <c r="AD176" s="149" t="s">
        <v>4</v>
      </c>
      <c r="AE176" s="151"/>
      <c r="AF176" s="1">
        <v>20</v>
      </c>
      <c r="AG176" s="149" t="s">
        <v>3</v>
      </c>
      <c r="AH176" s="151"/>
      <c r="AI176" s="139">
        <v>0</v>
      </c>
      <c r="AJ176" s="147"/>
      <c r="AK176" s="140"/>
      <c r="AL176" s="139">
        <v>0</v>
      </c>
      <c r="AM176" s="140"/>
      <c r="AN176" s="40" t="s">
        <v>5</v>
      </c>
      <c r="AO176" s="139">
        <v>0</v>
      </c>
      <c r="AP176" s="147"/>
      <c r="AQ176" s="140"/>
      <c r="AR176" s="139" t="s">
        <v>5</v>
      </c>
      <c r="AS176" s="140"/>
      <c r="AT176" s="139">
        <v>0</v>
      </c>
      <c r="AU176" s="140"/>
      <c r="AV176" s="139">
        <v>0</v>
      </c>
      <c r="AW176" s="140"/>
      <c r="AX176" s="139" t="s">
        <v>5</v>
      </c>
      <c r="AY176" s="140"/>
      <c r="AZ176" s="139">
        <v>0</v>
      </c>
      <c r="BA176" s="140"/>
      <c r="BB176" s="154" t="s">
        <v>5</v>
      </c>
      <c r="BC176" s="154"/>
      <c r="BD176" s="149">
        <v>0</v>
      </c>
      <c r="BE176" s="151"/>
      <c r="BF176" s="149">
        <v>0</v>
      </c>
      <c r="BG176" s="150"/>
      <c r="BH176" s="151"/>
      <c r="BI176" s="1" t="s">
        <v>5</v>
      </c>
      <c r="BJ176" s="149">
        <v>0</v>
      </c>
      <c r="BK176" s="150"/>
      <c r="BL176" s="151"/>
      <c r="BM176" s="149" t="s">
        <v>5</v>
      </c>
      <c r="BN176" s="151"/>
      <c r="BO176" s="40">
        <v>0</v>
      </c>
      <c r="BP176" s="139">
        <v>0</v>
      </c>
      <c r="BQ176" s="140"/>
      <c r="BR176" s="139" t="s">
        <v>5</v>
      </c>
      <c r="BS176" s="140"/>
      <c r="BT176" s="139">
        <v>0</v>
      </c>
      <c r="BU176" s="140"/>
      <c r="BV176" s="40" t="s">
        <v>5</v>
      </c>
      <c r="BW176" s="1">
        <v>0</v>
      </c>
      <c r="BX176" s="1">
        <v>0</v>
      </c>
      <c r="BY176" s="1" t="s">
        <v>5</v>
      </c>
      <c r="BZ176" s="1">
        <v>0</v>
      </c>
      <c r="CA176" s="1" t="s">
        <v>5</v>
      </c>
    </row>
    <row r="177" spans="1:79" ht="14.1" customHeight="1">
      <c r="A177" s="194" t="s">
        <v>57</v>
      </c>
      <c r="B177" s="195"/>
      <c r="C177" s="195"/>
      <c r="D177" s="195"/>
      <c r="E177" s="196"/>
      <c r="F177" s="5">
        <f>F162+F174+F176</f>
        <v>800</v>
      </c>
      <c r="G177" s="20">
        <f>G162+G174+G176</f>
        <v>31.5</v>
      </c>
      <c r="H177" s="141">
        <f>H162+H174+H176</f>
        <v>90</v>
      </c>
      <c r="I177" s="185"/>
      <c r="J177" s="142"/>
      <c r="K177" s="141">
        <f>K162+K174+K176</f>
        <v>3.5</v>
      </c>
      <c r="L177" s="142"/>
      <c r="M177" s="5" t="s">
        <v>118</v>
      </c>
      <c r="N177" s="141" t="s">
        <v>9</v>
      </c>
      <c r="O177" s="185"/>
      <c r="P177" s="142"/>
      <c r="Q177" s="59" t="s">
        <v>118</v>
      </c>
      <c r="R177" s="141">
        <f>R162+R174+R176</f>
        <v>0</v>
      </c>
      <c r="S177" s="142"/>
      <c r="T177" s="141">
        <f>T162+T174+T176</f>
        <v>0</v>
      </c>
      <c r="U177" s="142"/>
      <c r="V177" s="141" t="s">
        <v>118</v>
      </c>
      <c r="W177" s="142"/>
      <c r="X177" s="5" t="s">
        <v>9</v>
      </c>
      <c r="Y177" s="59" t="s">
        <v>118</v>
      </c>
      <c r="Z177" s="141">
        <f>Z162+Z174+Z176</f>
        <v>55</v>
      </c>
      <c r="AA177" s="142"/>
      <c r="AB177" s="141">
        <f>AB162+AB174+AB176</f>
        <v>4.5</v>
      </c>
      <c r="AC177" s="142"/>
      <c r="AD177" s="141" t="s">
        <v>118</v>
      </c>
      <c r="AE177" s="142"/>
      <c r="AF177" s="5" t="s">
        <v>9</v>
      </c>
      <c r="AG177" s="137" t="s">
        <v>118</v>
      </c>
      <c r="AH177" s="138"/>
      <c r="AI177" s="275">
        <f>AI162+AI174+AI176</f>
        <v>0</v>
      </c>
      <c r="AJ177" s="277"/>
      <c r="AK177" s="276"/>
      <c r="AL177" s="275">
        <f>AL162+AL174+AL176</f>
        <v>0</v>
      </c>
      <c r="AM177" s="276"/>
      <c r="AN177" s="5" t="s">
        <v>118</v>
      </c>
      <c r="AO177" s="141" t="s">
        <v>9</v>
      </c>
      <c r="AP177" s="185"/>
      <c r="AQ177" s="142"/>
      <c r="AR177" s="137" t="s">
        <v>118</v>
      </c>
      <c r="AS177" s="138"/>
      <c r="AT177" s="141">
        <f>AT162+AT174+AT176</f>
        <v>0</v>
      </c>
      <c r="AU177" s="142"/>
      <c r="AV177" s="141">
        <f>AV162+AV174+AV176</f>
        <v>0</v>
      </c>
      <c r="AW177" s="142"/>
      <c r="AX177" s="141" t="s">
        <v>118</v>
      </c>
      <c r="AY177" s="142"/>
      <c r="AZ177" s="141" t="s">
        <v>9</v>
      </c>
      <c r="BA177" s="142"/>
      <c r="BB177" s="155" t="s">
        <v>118</v>
      </c>
      <c r="BC177" s="155"/>
      <c r="BD177" s="141">
        <f>BD162+BD174+BD176</f>
        <v>65</v>
      </c>
      <c r="BE177" s="142"/>
      <c r="BF177" s="141">
        <f>BF162+BF174+BF176</f>
        <v>0</v>
      </c>
      <c r="BG177" s="185"/>
      <c r="BH177" s="142"/>
      <c r="BI177" s="5" t="s">
        <v>118</v>
      </c>
      <c r="BJ177" s="141" t="s">
        <v>9</v>
      </c>
      <c r="BK177" s="185"/>
      <c r="BL177" s="142"/>
      <c r="BM177" s="137" t="s">
        <v>118</v>
      </c>
      <c r="BN177" s="138"/>
      <c r="BO177" s="5">
        <f>BO162+BO174+BO176</f>
        <v>160</v>
      </c>
      <c r="BP177" s="141">
        <f>BP162+BP174+BP176</f>
        <v>7</v>
      </c>
      <c r="BQ177" s="142"/>
      <c r="BR177" s="141" t="s">
        <v>118</v>
      </c>
      <c r="BS177" s="142"/>
      <c r="BT177" s="141" t="s">
        <v>9</v>
      </c>
      <c r="BU177" s="142"/>
      <c r="BV177" s="59" t="s">
        <v>118</v>
      </c>
      <c r="BW177" s="5">
        <f>BW162+BW174+BW176</f>
        <v>430</v>
      </c>
      <c r="BX177" s="5">
        <f>BX162+BX174+BX176</f>
        <v>16.5</v>
      </c>
      <c r="BY177" s="5" t="s">
        <v>118</v>
      </c>
      <c r="BZ177" s="5" t="s">
        <v>9</v>
      </c>
      <c r="CA177" s="59" t="s">
        <v>118</v>
      </c>
    </row>
    <row r="178" spans="1:79" ht="11.25" customHeight="1">
      <c r="A178" s="197"/>
      <c r="B178" s="198"/>
      <c r="C178" s="198"/>
      <c r="D178" s="198"/>
      <c r="E178" s="199"/>
      <c r="F178" s="289" t="s">
        <v>53</v>
      </c>
      <c r="G178" s="290"/>
      <c r="H178" s="290"/>
      <c r="I178" s="290"/>
      <c r="J178" s="290"/>
      <c r="K178" s="290"/>
      <c r="L178" s="290"/>
      <c r="M178" s="290"/>
      <c r="N178" s="233">
        <v>1</v>
      </c>
      <c r="O178" s="233"/>
      <c r="P178" s="233"/>
      <c r="Q178" s="234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</row>
    <row r="179" spans="1:79" s="74" customFormat="1" ht="15.95" customHeight="1">
      <c r="A179" s="71"/>
      <c r="B179" s="71"/>
      <c r="C179" s="71"/>
      <c r="D179" s="71"/>
      <c r="E179" s="71"/>
      <c r="F179" s="72"/>
      <c r="G179" s="73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</row>
    <row r="180" spans="1:79" s="74" customFormat="1" ht="15.95" customHeight="1">
      <c r="A180" s="170" t="s">
        <v>115</v>
      </c>
      <c r="B180" s="13"/>
      <c r="C180" s="205" t="s">
        <v>51</v>
      </c>
      <c r="D180" s="206"/>
      <c r="E180" s="170" t="s">
        <v>52</v>
      </c>
      <c r="F180" s="246" t="s">
        <v>27</v>
      </c>
      <c r="G180" s="247"/>
      <c r="H180" s="283" t="s">
        <v>47</v>
      </c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  <c r="AJ180" s="284"/>
      <c r="AK180" s="284"/>
      <c r="AL180" s="284"/>
      <c r="AM180" s="284"/>
      <c r="AN180" s="284"/>
      <c r="AO180" s="284"/>
      <c r="AP180" s="284"/>
      <c r="AQ180" s="284"/>
      <c r="AR180" s="284"/>
      <c r="AS180" s="284"/>
      <c r="AT180" s="284"/>
      <c r="AU180" s="284"/>
      <c r="AV180" s="284"/>
      <c r="AW180" s="284"/>
      <c r="AX180" s="284"/>
      <c r="AY180" s="284"/>
      <c r="AZ180" s="284"/>
      <c r="BA180" s="284"/>
      <c r="BB180" s="284"/>
      <c r="BC180" s="284"/>
      <c r="BD180" s="284"/>
      <c r="BE180" s="284"/>
      <c r="BF180" s="284"/>
      <c r="BG180" s="284"/>
      <c r="BH180" s="284"/>
      <c r="BI180" s="284"/>
      <c r="BJ180" s="284"/>
      <c r="BK180" s="284"/>
      <c r="BL180" s="284"/>
      <c r="BM180" s="284"/>
      <c r="BN180" s="284"/>
      <c r="BO180" s="284"/>
      <c r="BP180" s="284"/>
      <c r="BQ180" s="284"/>
      <c r="BR180" s="284"/>
      <c r="BS180" s="284"/>
      <c r="BT180" s="284"/>
      <c r="BU180" s="284"/>
      <c r="BV180" s="284"/>
      <c r="BW180" s="284"/>
      <c r="BX180" s="284"/>
      <c r="BY180" s="284"/>
      <c r="BZ180" s="284"/>
      <c r="CA180" s="285"/>
    </row>
    <row r="181" spans="1:79" ht="21" customHeight="1">
      <c r="A181" s="172"/>
      <c r="B181" s="50"/>
      <c r="C181" s="207"/>
      <c r="D181" s="208"/>
      <c r="E181" s="172"/>
      <c r="F181" s="248" t="s">
        <v>28</v>
      </c>
      <c r="G181" s="278" t="s">
        <v>15</v>
      </c>
      <c r="H181" s="235" t="s">
        <v>36</v>
      </c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236"/>
      <c r="AI181" s="236"/>
      <c r="AJ181" s="236"/>
      <c r="AK181" s="236"/>
      <c r="AL181" s="236"/>
      <c r="AM181" s="236"/>
      <c r="AN181" s="236"/>
      <c r="AO181" s="236"/>
      <c r="AP181" s="236"/>
      <c r="AQ181" s="236"/>
      <c r="AR181" s="236"/>
      <c r="AS181" s="236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  <c r="BE181" s="236"/>
      <c r="BF181" s="236"/>
      <c r="BG181" s="236"/>
      <c r="BH181" s="236"/>
      <c r="BI181" s="236"/>
      <c r="BJ181" s="236"/>
      <c r="BK181" s="236"/>
      <c r="BL181" s="236"/>
      <c r="BM181" s="236"/>
      <c r="BN181" s="237"/>
      <c r="BO181" s="301" t="s">
        <v>122</v>
      </c>
      <c r="BP181" s="302"/>
      <c r="BQ181" s="302"/>
      <c r="BR181" s="302"/>
      <c r="BS181" s="302"/>
      <c r="BT181" s="302"/>
      <c r="BU181" s="302"/>
      <c r="BV181" s="302"/>
      <c r="BW181" s="302"/>
      <c r="BX181" s="302"/>
      <c r="BY181" s="302"/>
      <c r="BZ181" s="302"/>
      <c r="CA181" s="303"/>
    </row>
    <row r="182" spans="1:79" ht="36.75" customHeight="1">
      <c r="A182" s="172"/>
      <c r="B182" s="50"/>
      <c r="C182" s="207"/>
      <c r="D182" s="208"/>
      <c r="E182" s="172"/>
      <c r="F182" s="249"/>
      <c r="G182" s="279"/>
      <c r="H182" s="202" t="s">
        <v>29</v>
      </c>
      <c r="I182" s="203"/>
      <c r="J182" s="203"/>
      <c r="K182" s="203"/>
      <c r="L182" s="203"/>
      <c r="M182" s="203"/>
      <c r="N182" s="203"/>
      <c r="O182" s="203"/>
      <c r="P182" s="203"/>
      <c r="Q182" s="204"/>
      <c r="R182" s="202" t="s">
        <v>30</v>
      </c>
      <c r="S182" s="203"/>
      <c r="T182" s="203"/>
      <c r="U182" s="203"/>
      <c r="V182" s="203"/>
      <c r="W182" s="203"/>
      <c r="X182" s="203"/>
      <c r="Y182" s="204"/>
      <c r="Z182" s="235" t="s">
        <v>31</v>
      </c>
      <c r="AA182" s="236"/>
      <c r="AB182" s="236"/>
      <c r="AC182" s="236"/>
      <c r="AD182" s="236"/>
      <c r="AE182" s="236"/>
      <c r="AF182" s="236"/>
      <c r="AG182" s="236"/>
      <c r="AH182" s="237"/>
      <c r="AI182" s="202" t="s">
        <v>32</v>
      </c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4"/>
      <c r="AT182" s="202" t="s">
        <v>33</v>
      </c>
      <c r="AU182" s="203"/>
      <c r="AV182" s="203"/>
      <c r="AW182" s="203"/>
      <c r="AX182" s="203"/>
      <c r="AY182" s="203"/>
      <c r="AZ182" s="203"/>
      <c r="BA182" s="203"/>
      <c r="BB182" s="203"/>
      <c r="BC182" s="204"/>
      <c r="BD182" s="286" t="s">
        <v>121</v>
      </c>
      <c r="BE182" s="287"/>
      <c r="BF182" s="287"/>
      <c r="BG182" s="287"/>
      <c r="BH182" s="287"/>
      <c r="BI182" s="287"/>
      <c r="BJ182" s="287"/>
      <c r="BK182" s="287"/>
      <c r="BL182" s="287"/>
      <c r="BM182" s="287"/>
      <c r="BN182" s="288"/>
      <c r="BO182" s="202" t="s">
        <v>35</v>
      </c>
      <c r="BP182" s="203"/>
      <c r="BQ182" s="203"/>
      <c r="BR182" s="203"/>
      <c r="BS182" s="203"/>
      <c r="BT182" s="203"/>
      <c r="BU182" s="203"/>
      <c r="BV182" s="204"/>
      <c r="BW182" s="235" t="s">
        <v>108</v>
      </c>
      <c r="BX182" s="236"/>
      <c r="BY182" s="236"/>
      <c r="BZ182" s="236"/>
      <c r="CA182" s="237"/>
    </row>
    <row r="183" spans="1:79" ht="44.25" customHeight="1">
      <c r="A183" s="171"/>
      <c r="B183" s="51"/>
      <c r="C183" s="209"/>
      <c r="D183" s="210"/>
      <c r="E183" s="171"/>
      <c r="F183" s="250"/>
      <c r="G183" s="280"/>
      <c r="H183" s="177" t="s">
        <v>39</v>
      </c>
      <c r="I183" s="217"/>
      <c r="J183" s="178"/>
      <c r="K183" s="177" t="s">
        <v>15</v>
      </c>
      <c r="L183" s="178"/>
      <c r="M183" s="123" t="s">
        <v>63</v>
      </c>
      <c r="N183" s="177" t="s">
        <v>166</v>
      </c>
      <c r="O183" s="217"/>
      <c r="P183" s="178"/>
      <c r="Q183" s="123" t="s">
        <v>107</v>
      </c>
      <c r="R183" s="177" t="s">
        <v>39</v>
      </c>
      <c r="S183" s="178"/>
      <c r="T183" s="177" t="s">
        <v>15</v>
      </c>
      <c r="U183" s="178"/>
      <c r="V183" s="177" t="s">
        <v>63</v>
      </c>
      <c r="W183" s="178"/>
      <c r="X183" s="123" t="s">
        <v>166</v>
      </c>
      <c r="Y183" s="123" t="s">
        <v>107</v>
      </c>
      <c r="Z183" s="152" t="s">
        <v>39</v>
      </c>
      <c r="AA183" s="153"/>
      <c r="AB183" s="152" t="s">
        <v>15</v>
      </c>
      <c r="AC183" s="153"/>
      <c r="AD183" s="152" t="s">
        <v>63</v>
      </c>
      <c r="AE183" s="153"/>
      <c r="AF183" s="53" t="s">
        <v>166</v>
      </c>
      <c r="AG183" s="152" t="s">
        <v>107</v>
      </c>
      <c r="AH183" s="153"/>
      <c r="AI183" s="177" t="s">
        <v>39</v>
      </c>
      <c r="AJ183" s="217"/>
      <c r="AK183" s="178"/>
      <c r="AL183" s="177" t="s">
        <v>15</v>
      </c>
      <c r="AM183" s="178"/>
      <c r="AN183" s="123" t="s">
        <v>63</v>
      </c>
      <c r="AO183" s="177" t="s">
        <v>166</v>
      </c>
      <c r="AP183" s="217"/>
      <c r="AQ183" s="178"/>
      <c r="AR183" s="177" t="s">
        <v>107</v>
      </c>
      <c r="AS183" s="178"/>
      <c r="AT183" s="177" t="s">
        <v>39</v>
      </c>
      <c r="AU183" s="178"/>
      <c r="AV183" s="177" t="s">
        <v>15</v>
      </c>
      <c r="AW183" s="178"/>
      <c r="AX183" s="177" t="s">
        <v>63</v>
      </c>
      <c r="AY183" s="178"/>
      <c r="AZ183" s="177" t="s">
        <v>166</v>
      </c>
      <c r="BA183" s="178"/>
      <c r="BB183" s="258" t="s">
        <v>107</v>
      </c>
      <c r="BC183" s="258"/>
      <c r="BD183" s="152" t="s">
        <v>39</v>
      </c>
      <c r="BE183" s="153"/>
      <c r="BF183" s="152" t="s">
        <v>15</v>
      </c>
      <c r="BG183" s="293"/>
      <c r="BH183" s="153"/>
      <c r="BI183" s="53" t="s">
        <v>63</v>
      </c>
      <c r="BJ183" s="152" t="s">
        <v>166</v>
      </c>
      <c r="BK183" s="293"/>
      <c r="BL183" s="153"/>
      <c r="BM183" s="152" t="s">
        <v>107</v>
      </c>
      <c r="BN183" s="153"/>
      <c r="BO183" s="123" t="s">
        <v>39</v>
      </c>
      <c r="BP183" s="177" t="s">
        <v>15</v>
      </c>
      <c r="BQ183" s="178"/>
      <c r="BR183" s="177" t="s">
        <v>63</v>
      </c>
      <c r="BS183" s="178"/>
      <c r="BT183" s="177" t="s">
        <v>166</v>
      </c>
      <c r="BU183" s="178"/>
      <c r="BV183" s="123" t="s">
        <v>107</v>
      </c>
      <c r="BW183" s="53" t="s">
        <v>39</v>
      </c>
      <c r="BX183" s="53" t="s">
        <v>15</v>
      </c>
      <c r="BY183" s="53" t="s">
        <v>63</v>
      </c>
      <c r="BZ183" s="53" t="s">
        <v>166</v>
      </c>
      <c r="CA183" s="53" t="s">
        <v>107</v>
      </c>
    </row>
    <row r="184" spans="1:79" ht="30" customHeight="1">
      <c r="A184" s="156" t="s">
        <v>48</v>
      </c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  <c r="AR184" s="157"/>
      <c r="AS184" s="157"/>
      <c r="AT184" s="157"/>
      <c r="AU184" s="157"/>
      <c r="AV184" s="157"/>
      <c r="AW184" s="157"/>
      <c r="AX184" s="157"/>
      <c r="AY184" s="157"/>
      <c r="AZ184" s="157"/>
      <c r="BA184" s="157"/>
      <c r="BB184" s="157"/>
      <c r="BC184" s="157"/>
      <c r="BD184" s="157"/>
      <c r="BE184" s="157"/>
      <c r="BF184" s="157"/>
      <c r="BG184" s="157"/>
      <c r="BH184" s="157"/>
      <c r="BI184" s="157"/>
      <c r="BJ184" s="157"/>
      <c r="BK184" s="157"/>
      <c r="BL184" s="157"/>
      <c r="BM184" s="157"/>
      <c r="BN184" s="157"/>
      <c r="BO184" s="157"/>
      <c r="BP184" s="157"/>
      <c r="BQ184" s="157"/>
      <c r="BR184" s="157"/>
      <c r="BS184" s="157"/>
      <c r="BT184" s="157"/>
      <c r="BU184" s="157"/>
      <c r="BV184" s="157"/>
      <c r="BW184" s="157"/>
      <c r="BX184" s="157"/>
      <c r="BY184" s="157"/>
      <c r="BZ184" s="157"/>
      <c r="CA184" s="158"/>
    </row>
    <row r="185" spans="1:79" ht="35.450000000000003" customHeight="1">
      <c r="A185" s="6">
        <v>61</v>
      </c>
      <c r="B185" s="14" t="s">
        <v>16</v>
      </c>
      <c r="C185" s="175" t="s">
        <v>149</v>
      </c>
      <c r="D185" s="189"/>
      <c r="E185" s="8" t="s">
        <v>71</v>
      </c>
      <c r="F185" s="1">
        <f>H185+R185+Z185+AI185+AT185+BD185+BO185+BW185</f>
        <v>60</v>
      </c>
      <c r="G185" s="29">
        <f>K185+T185+AB185+AL185+AV185+BF185+BP185+BX185</f>
        <v>2</v>
      </c>
      <c r="H185" s="135">
        <v>0</v>
      </c>
      <c r="I185" s="230"/>
      <c r="J185" s="136"/>
      <c r="K185" s="135">
        <v>0</v>
      </c>
      <c r="L185" s="136"/>
      <c r="M185" s="43" t="s">
        <v>12</v>
      </c>
      <c r="N185" s="135">
        <v>0</v>
      </c>
      <c r="O185" s="230"/>
      <c r="P185" s="136"/>
      <c r="Q185" s="43" t="s">
        <v>12</v>
      </c>
      <c r="R185" s="135">
        <v>0</v>
      </c>
      <c r="S185" s="136"/>
      <c r="T185" s="135">
        <v>0</v>
      </c>
      <c r="U185" s="136"/>
      <c r="V185" s="135" t="s">
        <v>12</v>
      </c>
      <c r="W185" s="136"/>
      <c r="X185" s="43">
        <v>0</v>
      </c>
      <c r="Y185" s="43" t="s">
        <v>12</v>
      </c>
      <c r="Z185" s="148">
        <v>0</v>
      </c>
      <c r="AA185" s="132"/>
      <c r="AB185" s="148">
        <v>0</v>
      </c>
      <c r="AC185" s="132"/>
      <c r="AD185" s="148" t="s">
        <v>12</v>
      </c>
      <c r="AE185" s="132"/>
      <c r="AF185" s="9">
        <v>0</v>
      </c>
      <c r="AG185" s="148" t="s">
        <v>12</v>
      </c>
      <c r="AH185" s="132"/>
      <c r="AI185" s="135">
        <v>0</v>
      </c>
      <c r="AJ185" s="230"/>
      <c r="AK185" s="136"/>
      <c r="AL185" s="135">
        <v>0</v>
      </c>
      <c r="AM185" s="136"/>
      <c r="AN185" s="43" t="s">
        <v>12</v>
      </c>
      <c r="AO185" s="135">
        <v>0</v>
      </c>
      <c r="AP185" s="230"/>
      <c r="AQ185" s="136"/>
      <c r="AR185" s="135" t="s">
        <v>12</v>
      </c>
      <c r="AS185" s="136"/>
      <c r="AT185" s="135">
        <v>0</v>
      </c>
      <c r="AU185" s="136"/>
      <c r="AV185" s="135">
        <v>0</v>
      </c>
      <c r="AW185" s="136"/>
      <c r="AX185" s="135" t="s">
        <v>12</v>
      </c>
      <c r="AY185" s="136"/>
      <c r="AZ185" s="135">
        <v>0</v>
      </c>
      <c r="BA185" s="136"/>
      <c r="BB185" s="218" t="s">
        <v>12</v>
      </c>
      <c r="BC185" s="218"/>
      <c r="BD185" s="148">
        <v>0</v>
      </c>
      <c r="BE185" s="132"/>
      <c r="BF185" s="148">
        <v>0</v>
      </c>
      <c r="BG185" s="131"/>
      <c r="BH185" s="132"/>
      <c r="BI185" s="9" t="s">
        <v>12</v>
      </c>
      <c r="BJ185" s="148">
        <v>0</v>
      </c>
      <c r="BK185" s="131"/>
      <c r="BL185" s="132"/>
      <c r="BM185" s="148" t="s">
        <v>12</v>
      </c>
      <c r="BN185" s="132"/>
      <c r="BO185" s="43">
        <v>0</v>
      </c>
      <c r="BP185" s="135">
        <v>0</v>
      </c>
      <c r="BQ185" s="136"/>
      <c r="BR185" s="135" t="s">
        <v>12</v>
      </c>
      <c r="BS185" s="136"/>
      <c r="BT185" s="135">
        <v>0</v>
      </c>
      <c r="BU185" s="136"/>
      <c r="BV185" s="43" t="s">
        <v>12</v>
      </c>
      <c r="BW185" s="9">
        <v>60</v>
      </c>
      <c r="BX185" s="9">
        <v>2</v>
      </c>
      <c r="BY185" s="9" t="s">
        <v>13</v>
      </c>
      <c r="BZ185" s="9">
        <v>4</v>
      </c>
      <c r="CA185" s="9" t="s">
        <v>14</v>
      </c>
    </row>
    <row r="186" spans="1:79" ht="17.25" customHeight="1">
      <c r="A186" s="271" t="s">
        <v>54</v>
      </c>
      <c r="B186" s="272"/>
      <c r="C186" s="272"/>
      <c r="D186" s="272"/>
      <c r="E186" s="273"/>
      <c r="F186" s="4">
        <f>SUM(F185)</f>
        <v>60</v>
      </c>
      <c r="G186" s="19">
        <f>SUM(G185)</f>
        <v>2</v>
      </c>
      <c r="H186" s="137">
        <f>SUM(H185)</f>
        <v>0</v>
      </c>
      <c r="I186" s="219"/>
      <c r="J186" s="138"/>
      <c r="K186" s="137">
        <f>SUM(K185)</f>
        <v>0</v>
      </c>
      <c r="L186" s="138"/>
      <c r="M186" s="59" t="s">
        <v>118</v>
      </c>
      <c r="N186" s="137" t="s">
        <v>9</v>
      </c>
      <c r="O186" s="219"/>
      <c r="P186" s="138"/>
      <c r="Q186" s="59" t="s">
        <v>118</v>
      </c>
      <c r="R186" s="137">
        <f>SUM(R185)</f>
        <v>0</v>
      </c>
      <c r="S186" s="138"/>
      <c r="T186" s="137">
        <f>SUM(T185)</f>
        <v>0</v>
      </c>
      <c r="U186" s="138"/>
      <c r="V186" s="137" t="s">
        <v>118</v>
      </c>
      <c r="W186" s="138"/>
      <c r="X186" s="59" t="s">
        <v>9</v>
      </c>
      <c r="Y186" s="59" t="s">
        <v>118</v>
      </c>
      <c r="Z186" s="133">
        <f>SUM(Z185)</f>
        <v>0</v>
      </c>
      <c r="AA186" s="134"/>
      <c r="AB186" s="391">
        <f>SUM(AB185)</f>
        <v>0</v>
      </c>
      <c r="AC186" s="392"/>
      <c r="AD186" s="133" t="s">
        <v>118</v>
      </c>
      <c r="AE186" s="134"/>
      <c r="AF186" s="61" t="s">
        <v>9</v>
      </c>
      <c r="AG186" s="133" t="s">
        <v>118</v>
      </c>
      <c r="AH186" s="134"/>
      <c r="AI186" s="163">
        <f>SUM(AI185)</f>
        <v>0</v>
      </c>
      <c r="AJ186" s="164"/>
      <c r="AK186" s="165"/>
      <c r="AL186" s="163">
        <f>SUM(AL185)</f>
        <v>0</v>
      </c>
      <c r="AM186" s="165"/>
      <c r="AN186" s="59" t="s">
        <v>118</v>
      </c>
      <c r="AO186" s="137" t="s">
        <v>9</v>
      </c>
      <c r="AP186" s="219"/>
      <c r="AQ186" s="138"/>
      <c r="AR186" s="137" t="s">
        <v>118</v>
      </c>
      <c r="AS186" s="138"/>
      <c r="AT186" s="137">
        <f>SUM(AT185)</f>
        <v>0</v>
      </c>
      <c r="AU186" s="138"/>
      <c r="AV186" s="137">
        <f>SUM(AV185)</f>
        <v>0</v>
      </c>
      <c r="AW186" s="138"/>
      <c r="AX186" s="137" t="s">
        <v>118</v>
      </c>
      <c r="AY186" s="138"/>
      <c r="AZ186" s="137" t="s">
        <v>9</v>
      </c>
      <c r="BA186" s="138"/>
      <c r="BB186" s="155" t="s">
        <v>118</v>
      </c>
      <c r="BC186" s="155"/>
      <c r="BD186" s="133">
        <f>SUM(BD185)</f>
        <v>0</v>
      </c>
      <c r="BE186" s="134"/>
      <c r="BF186" s="133">
        <f>SUM(BF185)</f>
        <v>0</v>
      </c>
      <c r="BG186" s="220"/>
      <c r="BH186" s="134"/>
      <c r="BI186" s="4" t="s">
        <v>118</v>
      </c>
      <c r="BJ186" s="133" t="s">
        <v>9</v>
      </c>
      <c r="BK186" s="220"/>
      <c r="BL186" s="134"/>
      <c r="BM186" s="133" t="s">
        <v>118</v>
      </c>
      <c r="BN186" s="134"/>
      <c r="BO186" s="59">
        <f>SUM(BO185)</f>
        <v>0</v>
      </c>
      <c r="BP186" s="137">
        <f>SUM(BP185)</f>
        <v>0</v>
      </c>
      <c r="BQ186" s="138"/>
      <c r="BR186" s="137" t="s">
        <v>118</v>
      </c>
      <c r="BS186" s="138"/>
      <c r="BT186" s="137" t="s">
        <v>9</v>
      </c>
      <c r="BU186" s="138"/>
      <c r="BV186" s="59" t="s">
        <v>118</v>
      </c>
      <c r="BW186" s="4">
        <f>SUM(BW185)</f>
        <v>60</v>
      </c>
      <c r="BX186" s="4">
        <f>SUM(BX185)</f>
        <v>2</v>
      </c>
      <c r="BY186" s="4" t="s">
        <v>118</v>
      </c>
      <c r="BZ186" s="4" t="s">
        <v>9</v>
      </c>
      <c r="CA186" s="4" t="s">
        <v>118</v>
      </c>
    </row>
    <row r="187" spans="1:79" ht="40.5" customHeight="1">
      <c r="A187" s="156" t="s">
        <v>50</v>
      </c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7"/>
      <c r="BN187" s="157"/>
      <c r="BO187" s="157"/>
      <c r="BP187" s="157"/>
      <c r="BQ187" s="157"/>
      <c r="BR187" s="157"/>
      <c r="BS187" s="157"/>
      <c r="BT187" s="157"/>
      <c r="BU187" s="157"/>
      <c r="BV187" s="157"/>
      <c r="BW187" s="157"/>
      <c r="BX187" s="157"/>
      <c r="BY187" s="157"/>
      <c r="BZ187" s="157"/>
      <c r="CA187" s="158"/>
    </row>
    <row r="188" spans="1:79" ht="27.75" customHeight="1">
      <c r="A188" s="7">
        <v>62</v>
      </c>
      <c r="B188" s="12" t="s">
        <v>16</v>
      </c>
      <c r="C188" s="269" t="s">
        <v>157</v>
      </c>
      <c r="D188" s="270"/>
      <c r="E188" s="3" t="s">
        <v>120</v>
      </c>
      <c r="F188" s="1">
        <f>H188+R188+Z188+AI188+AT188+BD188+BO188+BW188</f>
        <v>0</v>
      </c>
      <c r="G188" s="29">
        <f>K188+T188+AB188+AL188+AV188+BF188+BP188+BX188</f>
        <v>5</v>
      </c>
      <c r="H188" s="139">
        <v>0</v>
      </c>
      <c r="I188" s="147"/>
      <c r="J188" s="140"/>
      <c r="K188" s="139">
        <v>0</v>
      </c>
      <c r="L188" s="140"/>
      <c r="M188" s="40" t="s">
        <v>5</v>
      </c>
      <c r="N188" s="139">
        <v>0</v>
      </c>
      <c r="O188" s="147"/>
      <c r="P188" s="140"/>
      <c r="Q188" s="40" t="s">
        <v>5</v>
      </c>
      <c r="R188" s="139">
        <v>0</v>
      </c>
      <c r="S188" s="140"/>
      <c r="T188" s="139">
        <v>0</v>
      </c>
      <c r="U188" s="140"/>
      <c r="V188" s="139" t="s">
        <v>5</v>
      </c>
      <c r="W188" s="140"/>
      <c r="X188" s="40">
        <v>0</v>
      </c>
      <c r="Y188" s="40" t="s">
        <v>5</v>
      </c>
      <c r="Z188" s="149">
        <v>0</v>
      </c>
      <c r="AA188" s="151"/>
      <c r="AB188" s="149">
        <v>0</v>
      </c>
      <c r="AC188" s="151"/>
      <c r="AD188" s="149" t="s">
        <v>5</v>
      </c>
      <c r="AE188" s="151"/>
      <c r="AF188" s="1">
        <v>0</v>
      </c>
      <c r="AG188" s="149" t="s">
        <v>5</v>
      </c>
      <c r="AH188" s="151"/>
      <c r="AI188" s="139">
        <v>0</v>
      </c>
      <c r="AJ188" s="147"/>
      <c r="AK188" s="140"/>
      <c r="AL188" s="139">
        <v>5</v>
      </c>
      <c r="AM188" s="140"/>
      <c r="AN188" s="40" t="s">
        <v>4</v>
      </c>
      <c r="AO188" s="139">
        <v>0</v>
      </c>
      <c r="AP188" s="147"/>
      <c r="AQ188" s="140"/>
      <c r="AR188" s="139" t="s">
        <v>3</v>
      </c>
      <c r="AS188" s="140"/>
      <c r="AT188" s="139">
        <v>0</v>
      </c>
      <c r="AU188" s="140"/>
      <c r="AV188" s="139">
        <v>0</v>
      </c>
      <c r="AW188" s="140"/>
      <c r="AX188" s="139" t="s">
        <v>5</v>
      </c>
      <c r="AY188" s="140"/>
      <c r="AZ188" s="139">
        <v>0</v>
      </c>
      <c r="BA188" s="140"/>
      <c r="BB188" s="154" t="s">
        <v>5</v>
      </c>
      <c r="BC188" s="154"/>
      <c r="BD188" s="149">
        <v>0</v>
      </c>
      <c r="BE188" s="151"/>
      <c r="BF188" s="149">
        <v>0</v>
      </c>
      <c r="BG188" s="150"/>
      <c r="BH188" s="151"/>
      <c r="BI188" s="1" t="s">
        <v>5</v>
      </c>
      <c r="BJ188" s="149">
        <v>0</v>
      </c>
      <c r="BK188" s="150"/>
      <c r="BL188" s="151"/>
      <c r="BM188" s="149" t="s">
        <v>5</v>
      </c>
      <c r="BN188" s="151"/>
      <c r="BO188" s="40">
        <v>0</v>
      </c>
      <c r="BP188" s="139">
        <v>0</v>
      </c>
      <c r="BQ188" s="140"/>
      <c r="BR188" s="139" t="s">
        <v>5</v>
      </c>
      <c r="BS188" s="140"/>
      <c r="BT188" s="139">
        <v>0</v>
      </c>
      <c r="BU188" s="140"/>
      <c r="BV188" s="40" t="s">
        <v>5</v>
      </c>
      <c r="BW188" s="1">
        <v>0</v>
      </c>
      <c r="BX188" s="1">
        <v>0</v>
      </c>
      <c r="BY188" s="1" t="s">
        <v>5</v>
      </c>
      <c r="BZ188" s="1">
        <v>0</v>
      </c>
      <c r="CA188" s="1" t="s">
        <v>5</v>
      </c>
    </row>
    <row r="189" spans="1:79" ht="40.35" customHeight="1">
      <c r="A189" s="45">
        <v>63</v>
      </c>
      <c r="B189" s="33" t="s">
        <v>16</v>
      </c>
      <c r="C189" s="269" t="s">
        <v>158</v>
      </c>
      <c r="D189" s="270"/>
      <c r="E189" s="46" t="s">
        <v>69</v>
      </c>
      <c r="F189" s="41">
        <f>H189+R189+Z189+AJ189+AT189+BD189+BO189+BW189</f>
        <v>220</v>
      </c>
      <c r="G189" s="89">
        <f>K189+T189+AB189+AL189+AV189+BF189+BP189+BX189</f>
        <v>8</v>
      </c>
      <c r="H189" s="139">
        <v>30</v>
      </c>
      <c r="I189" s="147"/>
      <c r="J189" s="140"/>
      <c r="K189" s="105">
        <v>1</v>
      </c>
      <c r="L189" s="83">
        <f>SUM(K189)</f>
        <v>1</v>
      </c>
      <c r="M189" s="25" t="s">
        <v>4</v>
      </c>
      <c r="N189" s="238">
        <v>300</v>
      </c>
      <c r="O189" s="239"/>
      <c r="P189" s="240"/>
      <c r="Q189" s="106" t="s">
        <v>8</v>
      </c>
      <c r="R189" s="139">
        <v>0</v>
      </c>
      <c r="S189" s="140"/>
      <c r="T189" s="139">
        <v>0</v>
      </c>
      <c r="U189" s="140"/>
      <c r="V189" s="139" t="s">
        <v>5</v>
      </c>
      <c r="W189" s="140"/>
      <c r="X189" s="40">
        <v>0</v>
      </c>
      <c r="Y189" s="40" t="s">
        <v>5</v>
      </c>
      <c r="Z189" s="149">
        <v>10</v>
      </c>
      <c r="AA189" s="151"/>
      <c r="AB189" s="149">
        <v>1</v>
      </c>
      <c r="AC189" s="151"/>
      <c r="AD189" s="213" t="s">
        <v>1</v>
      </c>
      <c r="AE189" s="214"/>
      <c r="AF189" s="9">
        <v>8</v>
      </c>
      <c r="AG189" s="149" t="s">
        <v>8</v>
      </c>
      <c r="AH189" s="151"/>
      <c r="AI189" s="139">
        <v>0</v>
      </c>
      <c r="AJ189" s="147"/>
      <c r="AK189" s="140"/>
      <c r="AL189" s="139">
        <v>0</v>
      </c>
      <c r="AM189" s="140"/>
      <c r="AN189" s="40" t="s">
        <v>5</v>
      </c>
      <c r="AO189" s="139">
        <v>0</v>
      </c>
      <c r="AP189" s="147"/>
      <c r="AQ189" s="140"/>
      <c r="AR189" s="139" t="s">
        <v>5</v>
      </c>
      <c r="AS189" s="140"/>
      <c r="AT189" s="139">
        <v>0</v>
      </c>
      <c r="AU189" s="140"/>
      <c r="AV189" s="139">
        <v>0</v>
      </c>
      <c r="AW189" s="140"/>
      <c r="AX189" s="139" t="s">
        <v>5</v>
      </c>
      <c r="AY189" s="140"/>
      <c r="AZ189" s="139">
        <v>0</v>
      </c>
      <c r="BA189" s="140"/>
      <c r="BB189" s="154" t="s">
        <v>5</v>
      </c>
      <c r="BC189" s="154"/>
      <c r="BD189" s="166">
        <v>20</v>
      </c>
      <c r="BE189" s="167"/>
      <c r="BF189" s="166">
        <v>0</v>
      </c>
      <c r="BG189" s="145"/>
      <c r="BH189" s="167"/>
      <c r="BI189" s="120" t="s">
        <v>4</v>
      </c>
      <c r="BJ189" s="166">
        <v>300</v>
      </c>
      <c r="BK189" s="145"/>
      <c r="BL189" s="167"/>
      <c r="BM189" s="166" t="s">
        <v>8</v>
      </c>
      <c r="BN189" s="167"/>
      <c r="BO189" s="92">
        <v>80</v>
      </c>
      <c r="BP189" s="355">
        <v>3</v>
      </c>
      <c r="BQ189" s="140"/>
      <c r="BR189" s="231" t="s">
        <v>1</v>
      </c>
      <c r="BS189" s="136"/>
      <c r="BT189" s="231">
        <v>4</v>
      </c>
      <c r="BU189" s="136"/>
      <c r="BV189" s="92" t="s">
        <v>8</v>
      </c>
      <c r="BW189" s="60">
        <v>80</v>
      </c>
      <c r="BX189" s="60">
        <v>3</v>
      </c>
      <c r="BY189" s="60" t="s">
        <v>1</v>
      </c>
      <c r="BZ189" s="60">
        <v>4</v>
      </c>
      <c r="CA189" s="60" t="s">
        <v>3</v>
      </c>
    </row>
    <row r="190" spans="1:79" ht="28.5" customHeight="1">
      <c r="A190" s="45">
        <v>64</v>
      </c>
      <c r="B190" s="33" t="s">
        <v>16</v>
      </c>
      <c r="C190" s="265" t="s">
        <v>159</v>
      </c>
      <c r="D190" s="266"/>
      <c r="E190" s="46" t="s">
        <v>78</v>
      </c>
      <c r="F190" s="41">
        <f>H190+R190+Z190+AI190+AT190+BD190+BO190+BW190</f>
        <v>45</v>
      </c>
      <c r="G190" s="108">
        <f>K190+T190+AB190+AL190+AV190+BF190+BP190+BX190</f>
        <v>1.5</v>
      </c>
      <c r="H190" s="161">
        <v>30</v>
      </c>
      <c r="I190" s="229"/>
      <c r="J190" s="162"/>
      <c r="K190" s="161">
        <v>1</v>
      </c>
      <c r="L190" s="162"/>
      <c r="M190" s="25" t="s">
        <v>4</v>
      </c>
      <c r="N190" s="161">
        <v>300</v>
      </c>
      <c r="O190" s="229"/>
      <c r="P190" s="162"/>
      <c r="Q190" s="25" t="s">
        <v>8</v>
      </c>
      <c r="R190" s="267">
        <v>0</v>
      </c>
      <c r="S190" s="268"/>
      <c r="T190" s="267">
        <v>0</v>
      </c>
      <c r="U190" s="268"/>
      <c r="V190" s="161" t="s">
        <v>5</v>
      </c>
      <c r="W190" s="162"/>
      <c r="X190" s="25">
        <v>0</v>
      </c>
      <c r="Y190" s="25" t="s">
        <v>5</v>
      </c>
      <c r="Z190" s="213">
        <v>5</v>
      </c>
      <c r="AA190" s="214"/>
      <c r="AB190" s="213">
        <v>0.5</v>
      </c>
      <c r="AC190" s="214"/>
      <c r="AD190" s="213" t="s">
        <v>1</v>
      </c>
      <c r="AE190" s="214"/>
      <c r="AF190" s="124">
        <v>8</v>
      </c>
      <c r="AG190" s="213" t="s">
        <v>8</v>
      </c>
      <c r="AH190" s="214"/>
      <c r="AI190" s="161">
        <v>0</v>
      </c>
      <c r="AJ190" s="229"/>
      <c r="AK190" s="162"/>
      <c r="AL190" s="161">
        <v>0</v>
      </c>
      <c r="AM190" s="162"/>
      <c r="AN190" s="25" t="s">
        <v>5</v>
      </c>
      <c r="AO190" s="161">
        <v>0</v>
      </c>
      <c r="AP190" s="229"/>
      <c r="AQ190" s="162"/>
      <c r="AR190" s="161" t="s">
        <v>5</v>
      </c>
      <c r="AS190" s="162"/>
      <c r="AT190" s="161">
        <v>0</v>
      </c>
      <c r="AU190" s="162"/>
      <c r="AV190" s="161">
        <v>0</v>
      </c>
      <c r="AW190" s="162"/>
      <c r="AX190" s="161" t="s">
        <v>5</v>
      </c>
      <c r="AY190" s="162"/>
      <c r="AZ190" s="161">
        <v>0</v>
      </c>
      <c r="BA190" s="162"/>
      <c r="BB190" s="161" t="s">
        <v>5</v>
      </c>
      <c r="BC190" s="162"/>
      <c r="BD190" s="213">
        <v>10</v>
      </c>
      <c r="BE190" s="214"/>
      <c r="BF190" s="213">
        <v>0</v>
      </c>
      <c r="BG190" s="326"/>
      <c r="BH190" s="214"/>
      <c r="BI190" s="107" t="s">
        <v>4</v>
      </c>
      <c r="BJ190" s="166">
        <v>300</v>
      </c>
      <c r="BK190" s="145"/>
      <c r="BL190" s="167"/>
      <c r="BM190" s="166" t="s">
        <v>8</v>
      </c>
      <c r="BN190" s="167"/>
      <c r="BO190" s="109">
        <v>0</v>
      </c>
      <c r="BP190" s="359">
        <v>0</v>
      </c>
      <c r="BQ190" s="360"/>
      <c r="BR190" s="359" t="s">
        <v>7</v>
      </c>
      <c r="BS190" s="360"/>
      <c r="BT190" s="359" t="s">
        <v>7</v>
      </c>
      <c r="BU190" s="360"/>
      <c r="BV190" s="109" t="s">
        <v>7</v>
      </c>
      <c r="BW190" s="110">
        <v>0</v>
      </c>
      <c r="BX190" s="110">
        <v>0</v>
      </c>
      <c r="BY190" s="110" t="s">
        <v>7</v>
      </c>
      <c r="BZ190" s="110" t="s">
        <v>7</v>
      </c>
      <c r="CA190" s="110" t="s">
        <v>7</v>
      </c>
    </row>
    <row r="191" spans="1:79" ht="11.1" customHeight="1">
      <c r="A191" s="200">
        <v>65</v>
      </c>
      <c r="B191" s="170" t="s">
        <v>16</v>
      </c>
      <c r="C191" s="223" t="s">
        <v>160</v>
      </c>
      <c r="D191" s="224"/>
      <c r="E191" s="263" t="s">
        <v>67</v>
      </c>
      <c r="F191" s="190">
        <f>H191+H192+R191+R192+Z191+Z192+AJ191+AI192+AT191+AT192+BD191+BO191+BO192+BW191+BW192</f>
        <v>140</v>
      </c>
      <c r="G191" s="192">
        <f>K191+K192+T191+T192+AB191+AB192+AL191+AL192+AV191+AV192+BF191+BP191+BP192+BX191+BX192</f>
        <v>6</v>
      </c>
      <c r="H191" s="238">
        <v>30</v>
      </c>
      <c r="I191" s="239"/>
      <c r="J191" s="240"/>
      <c r="K191" s="238">
        <v>1.5</v>
      </c>
      <c r="L191" s="240"/>
      <c r="M191" s="244" t="s">
        <v>4</v>
      </c>
      <c r="N191" s="238">
        <v>300</v>
      </c>
      <c r="O191" s="239"/>
      <c r="P191" s="240"/>
      <c r="Q191" s="244" t="s">
        <v>8</v>
      </c>
      <c r="R191" s="238">
        <v>0</v>
      </c>
      <c r="S191" s="240"/>
      <c r="T191" s="238">
        <v>0</v>
      </c>
      <c r="U191" s="240"/>
      <c r="V191" s="238" t="s">
        <v>5</v>
      </c>
      <c r="W191" s="240"/>
      <c r="X191" s="244">
        <v>0</v>
      </c>
      <c r="Y191" s="244" t="s">
        <v>5</v>
      </c>
      <c r="Z191" s="166">
        <v>5</v>
      </c>
      <c r="AA191" s="167"/>
      <c r="AB191" s="166">
        <v>0.5</v>
      </c>
      <c r="AC191" s="167"/>
      <c r="AD191" s="166" t="s">
        <v>1</v>
      </c>
      <c r="AE191" s="167"/>
      <c r="AF191" s="190">
        <v>8</v>
      </c>
      <c r="AG191" s="166" t="s">
        <v>8</v>
      </c>
      <c r="AH191" s="167"/>
      <c r="AI191" s="238">
        <v>0</v>
      </c>
      <c r="AJ191" s="239"/>
      <c r="AK191" s="240"/>
      <c r="AL191" s="238">
        <v>0</v>
      </c>
      <c r="AM191" s="240"/>
      <c r="AN191" s="244" t="s">
        <v>5</v>
      </c>
      <c r="AO191" s="238">
        <v>0</v>
      </c>
      <c r="AP191" s="239"/>
      <c r="AQ191" s="240"/>
      <c r="AR191" s="238" t="s">
        <v>5</v>
      </c>
      <c r="AS191" s="240"/>
      <c r="AT191" s="238">
        <v>0</v>
      </c>
      <c r="AU191" s="240"/>
      <c r="AV191" s="238">
        <v>0</v>
      </c>
      <c r="AW191" s="240"/>
      <c r="AX191" s="238" t="s">
        <v>5</v>
      </c>
      <c r="AY191" s="240"/>
      <c r="AZ191" s="238">
        <v>0</v>
      </c>
      <c r="BA191" s="240"/>
      <c r="BB191" s="238" t="s">
        <v>5</v>
      </c>
      <c r="BC191" s="240"/>
      <c r="BD191" s="166">
        <v>25</v>
      </c>
      <c r="BE191" s="167"/>
      <c r="BF191" s="166">
        <v>0</v>
      </c>
      <c r="BG191" s="145"/>
      <c r="BH191" s="167"/>
      <c r="BI191" s="215" t="s">
        <v>4</v>
      </c>
      <c r="BJ191" s="166">
        <v>300</v>
      </c>
      <c r="BK191" s="145"/>
      <c r="BL191" s="167"/>
      <c r="BM191" s="166" t="s">
        <v>8</v>
      </c>
      <c r="BN191" s="167"/>
      <c r="BO191" s="401">
        <v>40</v>
      </c>
      <c r="BP191" s="359">
        <v>2</v>
      </c>
      <c r="BQ191" s="360"/>
      <c r="BR191" s="359" t="s">
        <v>1</v>
      </c>
      <c r="BS191" s="360"/>
      <c r="BT191" s="359">
        <v>8</v>
      </c>
      <c r="BU191" s="360"/>
      <c r="BV191" s="401" t="s">
        <v>8</v>
      </c>
      <c r="BW191" s="399">
        <v>40</v>
      </c>
      <c r="BX191" s="399">
        <v>2</v>
      </c>
      <c r="BY191" s="399" t="s">
        <v>1</v>
      </c>
      <c r="BZ191" s="399">
        <v>8</v>
      </c>
      <c r="CA191" s="399" t="s">
        <v>3</v>
      </c>
    </row>
    <row r="192" spans="1:79" ht="28.35" customHeight="1">
      <c r="A192" s="201"/>
      <c r="B192" s="171"/>
      <c r="C192" s="225"/>
      <c r="D192" s="226"/>
      <c r="E192" s="264"/>
      <c r="F192" s="191"/>
      <c r="G192" s="193"/>
      <c r="H192" s="241"/>
      <c r="I192" s="242"/>
      <c r="J192" s="243"/>
      <c r="K192" s="241"/>
      <c r="L192" s="243"/>
      <c r="M192" s="245"/>
      <c r="N192" s="241"/>
      <c r="O192" s="242"/>
      <c r="P192" s="243"/>
      <c r="Q192" s="245"/>
      <c r="R192" s="241"/>
      <c r="S192" s="243"/>
      <c r="T192" s="241"/>
      <c r="U192" s="243"/>
      <c r="V192" s="241"/>
      <c r="W192" s="243"/>
      <c r="X192" s="245"/>
      <c r="Y192" s="245"/>
      <c r="Z192" s="168"/>
      <c r="AA192" s="169"/>
      <c r="AB192" s="168"/>
      <c r="AC192" s="169"/>
      <c r="AD192" s="168"/>
      <c r="AE192" s="169"/>
      <c r="AF192" s="191"/>
      <c r="AG192" s="168"/>
      <c r="AH192" s="169"/>
      <c r="AI192" s="241"/>
      <c r="AJ192" s="242"/>
      <c r="AK192" s="243"/>
      <c r="AL192" s="241"/>
      <c r="AM192" s="243"/>
      <c r="AN192" s="245"/>
      <c r="AO192" s="241"/>
      <c r="AP192" s="242"/>
      <c r="AQ192" s="243"/>
      <c r="AR192" s="241"/>
      <c r="AS192" s="243"/>
      <c r="AT192" s="241"/>
      <c r="AU192" s="243"/>
      <c r="AV192" s="241"/>
      <c r="AW192" s="243"/>
      <c r="AX192" s="241"/>
      <c r="AY192" s="243"/>
      <c r="AZ192" s="241"/>
      <c r="BA192" s="243"/>
      <c r="BB192" s="241"/>
      <c r="BC192" s="243"/>
      <c r="BD192" s="168"/>
      <c r="BE192" s="169"/>
      <c r="BF192" s="168"/>
      <c r="BG192" s="146"/>
      <c r="BH192" s="169"/>
      <c r="BI192" s="216"/>
      <c r="BJ192" s="168"/>
      <c r="BK192" s="146"/>
      <c r="BL192" s="169"/>
      <c r="BM192" s="168"/>
      <c r="BN192" s="169"/>
      <c r="BO192" s="402"/>
      <c r="BP192" s="361"/>
      <c r="BQ192" s="362"/>
      <c r="BR192" s="361"/>
      <c r="BS192" s="362"/>
      <c r="BT192" s="361"/>
      <c r="BU192" s="362"/>
      <c r="BV192" s="402"/>
      <c r="BW192" s="400"/>
      <c r="BX192" s="400"/>
      <c r="BY192" s="400"/>
      <c r="BZ192" s="400"/>
      <c r="CA192" s="400"/>
    </row>
    <row r="193" spans="1:79" ht="32.450000000000003" customHeight="1">
      <c r="A193" s="7">
        <v>66</v>
      </c>
      <c r="B193" s="12" t="s">
        <v>16</v>
      </c>
      <c r="C193" s="405" t="s">
        <v>155</v>
      </c>
      <c r="D193" s="406"/>
      <c r="E193" s="3" t="s">
        <v>66</v>
      </c>
      <c r="F193" s="1">
        <f>H193+R193+Z193+AI193+AT193+BD193+BO193+BW193</f>
        <v>160</v>
      </c>
      <c r="G193" s="29">
        <f>K193+T193+AB193+AL193+AV193+BF193+BP193+BX193</f>
        <v>6</v>
      </c>
      <c r="H193" s="139">
        <v>0</v>
      </c>
      <c r="I193" s="147"/>
      <c r="J193" s="140"/>
      <c r="K193" s="139">
        <v>0</v>
      </c>
      <c r="L193" s="140"/>
      <c r="M193" s="40" t="s">
        <v>5</v>
      </c>
      <c r="N193" s="139">
        <v>0</v>
      </c>
      <c r="O193" s="147"/>
      <c r="P193" s="140"/>
      <c r="Q193" s="40" t="s">
        <v>5</v>
      </c>
      <c r="R193" s="139">
        <v>0</v>
      </c>
      <c r="S193" s="140"/>
      <c r="T193" s="139">
        <v>0</v>
      </c>
      <c r="U193" s="140"/>
      <c r="V193" s="139" t="s">
        <v>5</v>
      </c>
      <c r="W193" s="140"/>
      <c r="X193" s="40">
        <v>0</v>
      </c>
      <c r="Y193" s="40" t="s">
        <v>5</v>
      </c>
      <c r="Z193" s="149">
        <v>0</v>
      </c>
      <c r="AA193" s="151"/>
      <c r="AB193" s="149">
        <v>0</v>
      </c>
      <c r="AC193" s="151"/>
      <c r="AD193" s="149" t="s">
        <v>5</v>
      </c>
      <c r="AE193" s="151"/>
      <c r="AF193" s="1">
        <v>0</v>
      </c>
      <c r="AG193" s="149" t="s">
        <v>5</v>
      </c>
      <c r="AH193" s="151"/>
      <c r="AI193" s="139">
        <v>0</v>
      </c>
      <c r="AJ193" s="147"/>
      <c r="AK193" s="140"/>
      <c r="AL193" s="139">
        <v>0</v>
      </c>
      <c r="AM193" s="140"/>
      <c r="AN193" s="40" t="s">
        <v>5</v>
      </c>
      <c r="AO193" s="139">
        <v>0</v>
      </c>
      <c r="AP193" s="147"/>
      <c r="AQ193" s="140"/>
      <c r="AR193" s="139" t="s">
        <v>5</v>
      </c>
      <c r="AS193" s="140"/>
      <c r="AT193" s="139">
        <v>0</v>
      </c>
      <c r="AU193" s="140"/>
      <c r="AV193" s="139">
        <v>0</v>
      </c>
      <c r="AW193" s="140"/>
      <c r="AX193" s="139" t="s">
        <v>5</v>
      </c>
      <c r="AY193" s="140"/>
      <c r="AZ193" s="139">
        <v>0</v>
      </c>
      <c r="BA193" s="140"/>
      <c r="BB193" s="154" t="s">
        <v>5</v>
      </c>
      <c r="BC193" s="154"/>
      <c r="BD193" s="149">
        <v>0</v>
      </c>
      <c r="BE193" s="151"/>
      <c r="BF193" s="149">
        <v>0</v>
      </c>
      <c r="BG193" s="150"/>
      <c r="BH193" s="151"/>
      <c r="BI193" s="1" t="s">
        <v>5</v>
      </c>
      <c r="BJ193" s="149">
        <v>0</v>
      </c>
      <c r="BK193" s="150"/>
      <c r="BL193" s="151"/>
      <c r="BM193" s="149" t="s">
        <v>5</v>
      </c>
      <c r="BN193" s="151"/>
      <c r="BO193" s="40">
        <v>80</v>
      </c>
      <c r="BP193" s="139">
        <v>3</v>
      </c>
      <c r="BQ193" s="140"/>
      <c r="BR193" s="139" t="s">
        <v>1</v>
      </c>
      <c r="BS193" s="140"/>
      <c r="BT193" s="139">
        <v>8</v>
      </c>
      <c r="BU193" s="140"/>
      <c r="BV193" s="122" t="s">
        <v>8</v>
      </c>
      <c r="BW193" s="1">
        <v>80</v>
      </c>
      <c r="BX193" s="1">
        <v>3</v>
      </c>
      <c r="BY193" s="1" t="s">
        <v>1</v>
      </c>
      <c r="BZ193" s="1">
        <v>8</v>
      </c>
      <c r="CA193" s="1" t="s">
        <v>3</v>
      </c>
    </row>
    <row r="194" spans="1:79" ht="19.5" customHeight="1">
      <c r="A194" s="251" t="s">
        <v>55</v>
      </c>
      <c r="B194" s="252"/>
      <c r="C194" s="252"/>
      <c r="D194" s="252"/>
      <c r="E194" s="253"/>
      <c r="F194" s="4">
        <f>SUM(F188:F193)</f>
        <v>565</v>
      </c>
      <c r="G194" s="19">
        <f>SUM(G188:G193)</f>
        <v>26.5</v>
      </c>
      <c r="H194" s="137">
        <f>SUM(H188:H193)</f>
        <v>90</v>
      </c>
      <c r="I194" s="219"/>
      <c r="J194" s="138"/>
      <c r="K194" s="137">
        <f>SUM(K188:K193)</f>
        <v>3.5</v>
      </c>
      <c r="L194" s="138"/>
      <c r="M194" s="59" t="s">
        <v>118</v>
      </c>
      <c r="N194" s="137" t="s">
        <v>9</v>
      </c>
      <c r="O194" s="219"/>
      <c r="P194" s="138"/>
      <c r="Q194" s="59" t="s">
        <v>118</v>
      </c>
      <c r="R194" s="137">
        <f>SUM(R188:R193)</f>
        <v>0</v>
      </c>
      <c r="S194" s="138"/>
      <c r="T194" s="137">
        <f>SUM(T188:T193)</f>
        <v>0</v>
      </c>
      <c r="U194" s="138"/>
      <c r="V194" s="137" t="s">
        <v>118</v>
      </c>
      <c r="W194" s="138"/>
      <c r="X194" s="59" t="s">
        <v>9</v>
      </c>
      <c r="Y194" s="59" t="s">
        <v>118</v>
      </c>
      <c r="Z194" s="133">
        <f>SUM(Z188:Z193)</f>
        <v>20</v>
      </c>
      <c r="AA194" s="134"/>
      <c r="AB194" s="133">
        <f>SUM(AB188:AB193)</f>
        <v>2</v>
      </c>
      <c r="AC194" s="134"/>
      <c r="AD194" s="133" t="s">
        <v>118</v>
      </c>
      <c r="AE194" s="134"/>
      <c r="AF194" s="4" t="s">
        <v>9</v>
      </c>
      <c r="AG194" s="133" t="s">
        <v>118</v>
      </c>
      <c r="AH194" s="134"/>
      <c r="AI194" s="137">
        <f>SUM(AI188:AI193)</f>
        <v>0</v>
      </c>
      <c r="AJ194" s="219"/>
      <c r="AK194" s="138"/>
      <c r="AL194" s="137">
        <f>SUM(AL188:AL193)</f>
        <v>5</v>
      </c>
      <c r="AM194" s="138"/>
      <c r="AN194" s="59" t="s">
        <v>118</v>
      </c>
      <c r="AO194" s="137" t="s">
        <v>9</v>
      </c>
      <c r="AP194" s="219"/>
      <c r="AQ194" s="138"/>
      <c r="AR194" s="137" t="s">
        <v>118</v>
      </c>
      <c r="AS194" s="138"/>
      <c r="AT194" s="137">
        <f>SUM(AT188:AT193)</f>
        <v>0</v>
      </c>
      <c r="AU194" s="138"/>
      <c r="AV194" s="137">
        <f>SUM(AV188:AV193)</f>
        <v>0</v>
      </c>
      <c r="AW194" s="138"/>
      <c r="AX194" s="137" t="s">
        <v>118</v>
      </c>
      <c r="AY194" s="138"/>
      <c r="AZ194" s="137" t="s">
        <v>9</v>
      </c>
      <c r="BA194" s="138"/>
      <c r="BB194" s="155" t="s">
        <v>118</v>
      </c>
      <c r="BC194" s="155"/>
      <c r="BD194" s="133">
        <f>SUM(BD188:BD193)</f>
        <v>55</v>
      </c>
      <c r="BE194" s="134"/>
      <c r="BF194" s="133">
        <f>SUM(BF188:BF193)</f>
        <v>0</v>
      </c>
      <c r="BG194" s="220"/>
      <c r="BH194" s="134"/>
      <c r="BI194" s="4" t="s">
        <v>118</v>
      </c>
      <c r="BJ194" s="133" t="s">
        <v>9</v>
      </c>
      <c r="BK194" s="220"/>
      <c r="BL194" s="134"/>
      <c r="BM194" s="133" t="s">
        <v>118</v>
      </c>
      <c r="BN194" s="134"/>
      <c r="BO194" s="59">
        <f>SUM(BO188:BO193)</f>
        <v>200</v>
      </c>
      <c r="BP194" s="137">
        <f>SUM(BP188:BP193)</f>
        <v>8</v>
      </c>
      <c r="BQ194" s="138"/>
      <c r="BR194" s="137" t="s">
        <v>118</v>
      </c>
      <c r="BS194" s="138"/>
      <c r="BT194" s="137" t="s">
        <v>9</v>
      </c>
      <c r="BU194" s="138"/>
      <c r="BV194" s="59" t="s">
        <v>118</v>
      </c>
      <c r="BW194" s="4">
        <f>SUM(BW188:BW193)</f>
        <v>200</v>
      </c>
      <c r="BX194" s="4">
        <f>SUM(BX188:BX193)</f>
        <v>8</v>
      </c>
      <c r="BY194" s="4" t="s">
        <v>118</v>
      </c>
      <c r="BZ194" s="4" t="s">
        <v>9</v>
      </c>
      <c r="CA194" s="4" t="s">
        <v>118</v>
      </c>
    </row>
    <row r="195" spans="1:79" ht="13.35" customHeight="1">
      <c r="A195" s="194" t="s">
        <v>56</v>
      </c>
      <c r="B195" s="195"/>
      <c r="C195" s="195"/>
      <c r="D195" s="195"/>
      <c r="E195" s="196"/>
      <c r="F195" s="5">
        <f>F186+F194</f>
        <v>625</v>
      </c>
      <c r="G195" s="20">
        <f>G186+G194</f>
        <v>28.5</v>
      </c>
      <c r="H195" s="141">
        <f>H186+H194</f>
        <v>90</v>
      </c>
      <c r="I195" s="185"/>
      <c r="J195" s="142"/>
      <c r="K195" s="141">
        <f>K186+K194</f>
        <v>3.5</v>
      </c>
      <c r="L195" s="142"/>
      <c r="M195" s="5" t="s">
        <v>118</v>
      </c>
      <c r="N195" s="141" t="s">
        <v>9</v>
      </c>
      <c r="O195" s="185"/>
      <c r="P195" s="142"/>
      <c r="Q195" s="59" t="s">
        <v>118</v>
      </c>
      <c r="R195" s="141">
        <f>R186+R194</f>
        <v>0</v>
      </c>
      <c r="S195" s="142"/>
      <c r="T195" s="141">
        <f>T186+T194</f>
        <v>0</v>
      </c>
      <c r="U195" s="142"/>
      <c r="V195" s="141" t="s">
        <v>118</v>
      </c>
      <c r="W195" s="142"/>
      <c r="X195" s="5" t="s">
        <v>9</v>
      </c>
      <c r="Y195" s="59" t="s">
        <v>118</v>
      </c>
      <c r="Z195" s="141">
        <f>Z186+Z194</f>
        <v>20</v>
      </c>
      <c r="AA195" s="142"/>
      <c r="AB195" s="141">
        <f>AB186+AB194</f>
        <v>2</v>
      </c>
      <c r="AC195" s="142"/>
      <c r="AD195" s="141" t="s">
        <v>118</v>
      </c>
      <c r="AE195" s="142"/>
      <c r="AF195" s="5" t="s">
        <v>9</v>
      </c>
      <c r="AG195" s="137" t="s">
        <v>118</v>
      </c>
      <c r="AH195" s="138"/>
      <c r="AI195" s="141">
        <f>AI186+AI194</f>
        <v>0</v>
      </c>
      <c r="AJ195" s="185"/>
      <c r="AK195" s="142"/>
      <c r="AL195" s="141">
        <f>AL186+AL194</f>
        <v>5</v>
      </c>
      <c r="AM195" s="142"/>
      <c r="AN195" s="5" t="s">
        <v>118</v>
      </c>
      <c r="AO195" s="141" t="s">
        <v>9</v>
      </c>
      <c r="AP195" s="185"/>
      <c r="AQ195" s="142"/>
      <c r="AR195" s="137" t="s">
        <v>118</v>
      </c>
      <c r="AS195" s="138"/>
      <c r="AT195" s="141">
        <f>AT186+AT194</f>
        <v>0</v>
      </c>
      <c r="AU195" s="142"/>
      <c r="AV195" s="141">
        <f>AV186+AV194</f>
        <v>0</v>
      </c>
      <c r="AW195" s="142"/>
      <c r="AX195" s="141" t="s">
        <v>118</v>
      </c>
      <c r="AY195" s="142"/>
      <c r="AZ195" s="141" t="s">
        <v>9</v>
      </c>
      <c r="BA195" s="142"/>
      <c r="BB195" s="137" t="s">
        <v>118</v>
      </c>
      <c r="BC195" s="138"/>
      <c r="BD195" s="141">
        <f>BD186+BD194</f>
        <v>55</v>
      </c>
      <c r="BE195" s="142"/>
      <c r="BF195" s="141">
        <f>BF186+BF194</f>
        <v>0</v>
      </c>
      <c r="BG195" s="185"/>
      <c r="BH195" s="142"/>
      <c r="BI195" s="5" t="s">
        <v>118</v>
      </c>
      <c r="BJ195" s="141" t="s">
        <v>9</v>
      </c>
      <c r="BK195" s="185"/>
      <c r="BL195" s="142"/>
      <c r="BM195" s="137" t="s">
        <v>118</v>
      </c>
      <c r="BN195" s="138"/>
      <c r="BO195" s="5">
        <f>BO186+BO194</f>
        <v>200</v>
      </c>
      <c r="BP195" s="141">
        <f>BP186+BP194</f>
        <v>8</v>
      </c>
      <c r="BQ195" s="142"/>
      <c r="BR195" s="141" t="s">
        <v>118</v>
      </c>
      <c r="BS195" s="142"/>
      <c r="BT195" s="141" t="s">
        <v>9</v>
      </c>
      <c r="BU195" s="142"/>
      <c r="BV195" s="59" t="s">
        <v>118</v>
      </c>
      <c r="BW195" s="5">
        <f>BW186+BW194</f>
        <v>260</v>
      </c>
      <c r="BX195" s="5">
        <f>BX186+BX194</f>
        <v>10</v>
      </c>
      <c r="BY195" s="5" t="s">
        <v>118</v>
      </c>
      <c r="BZ195" s="5" t="s">
        <v>9</v>
      </c>
      <c r="CA195" s="59" t="s">
        <v>118</v>
      </c>
    </row>
    <row r="196" spans="1:79" ht="18" customHeight="1">
      <c r="A196" s="197"/>
      <c r="B196" s="198"/>
      <c r="C196" s="198"/>
      <c r="D196" s="198"/>
      <c r="E196" s="199"/>
      <c r="F196" s="289" t="s">
        <v>53</v>
      </c>
      <c r="G196" s="290"/>
      <c r="H196" s="290"/>
      <c r="I196" s="290"/>
      <c r="J196" s="290"/>
      <c r="K196" s="290"/>
      <c r="L196" s="290"/>
      <c r="M196" s="290"/>
      <c r="N196" s="233">
        <v>0</v>
      </c>
      <c r="O196" s="233"/>
      <c r="P196" s="233"/>
      <c r="Q196" s="234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</row>
    <row r="197" spans="1:79" ht="21.6" customHeight="1">
      <c r="A197" s="48"/>
      <c r="B197" s="48"/>
      <c r="C197" s="48"/>
      <c r="D197" s="48"/>
      <c r="E197" s="48"/>
      <c r="F197" s="48"/>
      <c r="G197" s="49"/>
      <c r="H197" s="48"/>
      <c r="I197" s="235" t="s">
        <v>27</v>
      </c>
      <c r="J197" s="236"/>
      <c r="K197" s="236"/>
      <c r="L197" s="236"/>
      <c r="M197" s="236"/>
      <c r="N197" s="236"/>
      <c r="O197" s="237"/>
      <c r="P197" s="235" t="s">
        <v>36</v>
      </c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  <c r="BE197" s="236"/>
      <c r="BF197" s="236"/>
      <c r="BG197" s="237"/>
      <c r="BH197" s="301" t="s">
        <v>122</v>
      </c>
      <c r="BI197" s="302"/>
      <c r="BJ197" s="302"/>
      <c r="BK197" s="302"/>
      <c r="BL197" s="302"/>
      <c r="BM197" s="302"/>
      <c r="BN197" s="302"/>
      <c r="BO197" s="302"/>
      <c r="BP197" s="302"/>
      <c r="BQ197" s="302"/>
      <c r="BR197" s="302"/>
      <c r="BS197" s="302"/>
      <c r="BT197" s="302"/>
      <c r="BU197" s="302"/>
      <c r="BV197" s="303"/>
      <c r="BW197" s="48"/>
      <c r="BX197" s="48"/>
      <c r="BY197" s="48"/>
      <c r="BZ197" s="48"/>
      <c r="CA197" s="48"/>
    </row>
    <row r="198" spans="1:79" ht="30" customHeight="1">
      <c r="A198" s="48"/>
      <c r="B198" s="48"/>
      <c r="C198" s="48"/>
      <c r="D198" s="48"/>
      <c r="E198" s="48"/>
      <c r="F198" s="48"/>
      <c r="G198" s="49"/>
      <c r="H198" s="48"/>
      <c r="I198" s="337" t="s">
        <v>28</v>
      </c>
      <c r="J198" s="338"/>
      <c r="K198" s="339"/>
      <c r="L198" s="343" t="s">
        <v>15</v>
      </c>
      <c r="M198" s="344"/>
      <c r="N198" s="344"/>
      <c r="O198" s="345"/>
      <c r="P198" s="202" t="s">
        <v>29</v>
      </c>
      <c r="Q198" s="203"/>
      <c r="R198" s="203"/>
      <c r="S198" s="203"/>
      <c r="T198" s="203"/>
      <c r="U198" s="203"/>
      <c r="V198" s="204"/>
      <c r="W198" s="202" t="s">
        <v>30</v>
      </c>
      <c r="X198" s="203"/>
      <c r="Y198" s="203"/>
      <c r="Z198" s="203"/>
      <c r="AA198" s="203"/>
      <c r="AB198" s="204"/>
      <c r="AC198" s="235" t="s">
        <v>31</v>
      </c>
      <c r="AD198" s="236"/>
      <c r="AE198" s="236"/>
      <c r="AF198" s="236"/>
      <c r="AG198" s="236"/>
      <c r="AH198" s="236"/>
      <c r="AI198" s="236"/>
      <c r="AJ198" s="237"/>
      <c r="AK198" s="202" t="s">
        <v>32</v>
      </c>
      <c r="AL198" s="203"/>
      <c r="AM198" s="203"/>
      <c r="AN198" s="203"/>
      <c r="AO198" s="203"/>
      <c r="AP198" s="203"/>
      <c r="AQ198" s="203"/>
      <c r="AR198" s="204"/>
      <c r="AS198" s="202" t="s">
        <v>33</v>
      </c>
      <c r="AT198" s="203"/>
      <c r="AU198" s="203"/>
      <c r="AV198" s="203"/>
      <c r="AW198" s="203"/>
      <c r="AX198" s="203"/>
      <c r="AY198" s="203"/>
      <c r="AZ198" s="204"/>
      <c r="BA198" s="330" t="s">
        <v>34</v>
      </c>
      <c r="BB198" s="331"/>
      <c r="BC198" s="331"/>
      <c r="BD198" s="331"/>
      <c r="BE198" s="331"/>
      <c r="BF198" s="331"/>
      <c r="BG198" s="332"/>
      <c r="BH198" s="202" t="s">
        <v>35</v>
      </c>
      <c r="BI198" s="203"/>
      <c r="BJ198" s="203"/>
      <c r="BK198" s="203"/>
      <c r="BL198" s="203"/>
      <c r="BM198" s="203"/>
      <c r="BN198" s="203"/>
      <c r="BO198" s="203"/>
      <c r="BP198" s="204"/>
      <c r="BQ198" s="235" t="s">
        <v>108</v>
      </c>
      <c r="BR198" s="236"/>
      <c r="BS198" s="236"/>
      <c r="BT198" s="236"/>
      <c r="BU198" s="236"/>
      <c r="BV198" s="237"/>
      <c r="BW198" s="48"/>
      <c r="BX198" s="48"/>
      <c r="BY198" s="48"/>
      <c r="BZ198" s="48"/>
      <c r="CA198" s="48"/>
    </row>
    <row r="199" spans="1:79" ht="33.6" customHeight="1">
      <c r="A199" s="48"/>
      <c r="B199" s="48"/>
      <c r="C199" s="48"/>
      <c r="D199" s="48"/>
      <c r="E199" s="48"/>
      <c r="F199" s="48"/>
      <c r="G199" s="49"/>
      <c r="H199" s="48"/>
      <c r="I199" s="340"/>
      <c r="J199" s="341"/>
      <c r="K199" s="342"/>
      <c r="L199" s="346"/>
      <c r="M199" s="347"/>
      <c r="N199" s="347"/>
      <c r="O199" s="348"/>
      <c r="P199" s="317" t="s">
        <v>39</v>
      </c>
      <c r="Q199" s="319"/>
      <c r="R199" s="318"/>
      <c r="S199" s="317" t="s">
        <v>15</v>
      </c>
      <c r="T199" s="318"/>
      <c r="U199" s="317" t="s">
        <v>41</v>
      </c>
      <c r="V199" s="318"/>
      <c r="W199" s="317" t="s">
        <v>39</v>
      </c>
      <c r="X199" s="318"/>
      <c r="Y199" s="317" t="s">
        <v>15</v>
      </c>
      <c r="Z199" s="318"/>
      <c r="AA199" s="317" t="s">
        <v>41</v>
      </c>
      <c r="AB199" s="318"/>
      <c r="AC199" s="323" t="s">
        <v>40</v>
      </c>
      <c r="AD199" s="325"/>
      <c r="AE199" s="323" t="s">
        <v>15</v>
      </c>
      <c r="AF199" s="324"/>
      <c r="AG199" s="325"/>
      <c r="AH199" s="323" t="s">
        <v>41</v>
      </c>
      <c r="AI199" s="324"/>
      <c r="AJ199" s="325"/>
      <c r="AK199" s="317" t="s">
        <v>39</v>
      </c>
      <c r="AL199" s="318"/>
      <c r="AM199" s="317" t="s">
        <v>15</v>
      </c>
      <c r="AN199" s="319"/>
      <c r="AO199" s="318"/>
      <c r="AP199" s="317" t="s">
        <v>41</v>
      </c>
      <c r="AQ199" s="319"/>
      <c r="AR199" s="318"/>
      <c r="AS199" s="317" t="s">
        <v>39</v>
      </c>
      <c r="AT199" s="318"/>
      <c r="AU199" s="317" t="s">
        <v>15</v>
      </c>
      <c r="AV199" s="318"/>
      <c r="AW199" s="317" t="s">
        <v>41</v>
      </c>
      <c r="AX199" s="319"/>
      <c r="AY199" s="319"/>
      <c r="AZ199" s="318"/>
      <c r="BA199" s="323" t="s">
        <v>39</v>
      </c>
      <c r="BB199" s="325"/>
      <c r="BC199" s="323" t="s">
        <v>15</v>
      </c>
      <c r="BD199" s="325"/>
      <c r="BE199" s="323" t="s">
        <v>41</v>
      </c>
      <c r="BF199" s="324"/>
      <c r="BG199" s="325"/>
      <c r="BH199" s="317" t="s">
        <v>39</v>
      </c>
      <c r="BI199" s="319"/>
      <c r="BJ199" s="318"/>
      <c r="BK199" s="317" t="s">
        <v>15</v>
      </c>
      <c r="BL199" s="319"/>
      <c r="BM199" s="318"/>
      <c r="BN199" s="317" t="s">
        <v>41</v>
      </c>
      <c r="BO199" s="319"/>
      <c r="BP199" s="318"/>
      <c r="BQ199" s="323" t="s">
        <v>39</v>
      </c>
      <c r="BR199" s="325"/>
      <c r="BS199" s="323" t="s">
        <v>15</v>
      </c>
      <c r="BT199" s="325"/>
      <c r="BU199" s="323" t="s">
        <v>41</v>
      </c>
      <c r="BV199" s="325"/>
      <c r="BW199" s="48"/>
      <c r="BX199" s="48"/>
      <c r="BY199" s="48"/>
      <c r="BZ199" s="48"/>
      <c r="CA199" s="48"/>
    </row>
    <row r="200" spans="1:79" ht="14.45" customHeight="1">
      <c r="A200" s="48"/>
      <c r="B200" s="48"/>
      <c r="C200" s="48"/>
      <c r="D200" s="194" t="s">
        <v>37</v>
      </c>
      <c r="E200" s="195"/>
      <c r="F200" s="195"/>
      <c r="G200" s="195"/>
      <c r="H200" s="196"/>
      <c r="I200" s="307">
        <f>F34+F71+F125+F151+F177+F195</f>
        <v>4904</v>
      </c>
      <c r="J200" s="308"/>
      <c r="K200" s="309"/>
      <c r="L200" s="307">
        <f>G34+G71+G125+G151+G177+G195</f>
        <v>185</v>
      </c>
      <c r="M200" s="308"/>
      <c r="N200" s="308"/>
      <c r="O200" s="309"/>
      <c r="P200" s="307">
        <f>H34+H71+H125+H151+H177+H195</f>
        <v>889</v>
      </c>
      <c r="Q200" s="308"/>
      <c r="R200" s="309"/>
      <c r="S200" s="307">
        <f>K34+K71+K125+K151+K177+K195</f>
        <v>40.5</v>
      </c>
      <c r="T200" s="309"/>
      <c r="U200" s="307" t="s">
        <v>9</v>
      </c>
      <c r="V200" s="309"/>
      <c r="W200" s="307">
        <f>R34+R71+R125+R151+R177+R195</f>
        <v>10</v>
      </c>
      <c r="X200" s="309"/>
      <c r="Y200" s="307">
        <f>T34+T71+T125+T151+T177+T195</f>
        <v>0.5</v>
      </c>
      <c r="Z200" s="309"/>
      <c r="AA200" s="307" t="s">
        <v>9</v>
      </c>
      <c r="AB200" s="309"/>
      <c r="AC200" s="307">
        <f>Z34+Z71+Z125+Z151+Z177+Z195</f>
        <v>755</v>
      </c>
      <c r="AD200" s="309"/>
      <c r="AE200" s="307">
        <f>AB34+AB71+AB125+AB151+AB177+AB195</f>
        <v>34</v>
      </c>
      <c r="AF200" s="308"/>
      <c r="AG200" s="309"/>
      <c r="AH200" s="307" t="s">
        <v>9</v>
      </c>
      <c r="AI200" s="308"/>
      <c r="AJ200" s="309"/>
      <c r="AK200" s="307">
        <f>AI34+AI71+AI125+AI151+AI177+AI195</f>
        <v>300</v>
      </c>
      <c r="AL200" s="309"/>
      <c r="AM200" s="307">
        <f>AL34+AL71+AL125+AL151+AL177+AL195</f>
        <v>23</v>
      </c>
      <c r="AN200" s="308"/>
      <c r="AO200" s="309"/>
      <c r="AP200" s="307" t="s">
        <v>9</v>
      </c>
      <c r="AQ200" s="308"/>
      <c r="AR200" s="309"/>
      <c r="AS200" s="307">
        <f>AT34+AT71+AT125+AT151+AT177+AT195</f>
        <v>0</v>
      </c>
      <c r="AT200" s="309"/>
      <c r="AU200" s="307">
        <f>AV34+AV71+AV125+AV151+AV177+AV195</f>
        <v>0</v>
      </c>
      <c r="AV200" s="309"/>
      <c r="AW200" s="307" t="s">
        <v>9</v>
      </c>
      <c r="AX200" s="308"/>
      <c r="AY200" s="308"/>
      <c r="AZ200" s="309"/>
      <c r="BA200" s="307">
        <f>BD34+BD71+BD125+BD151+BD177+BD195</f>
        <v>650</v>
      </c>
      <c r="BB200" s="309"/>
      <c r="BC200" s="307">
        <f>BF34+BF71+BF125+BF151+BF177+BF195</f>
        <v>0</v>
      </c>
      <c r="BD200" s="309"/>
      <c r="BE200" s="307" t="s">
        <v>9</v>
      </c>
      <c r="BF200" s="308"/>
      <c r="BG200" s="309"/>
      <c r="BH200" s="307">
        <f>BO34+BO71+BO125+BO151+BO177+BO195</f>
        <v>1100</v>
      </c>
      <c r="BI200" s="308"/>
      <c r="BJ200" s="309"/>
      <c r="BK200" s="307">
        <f>BP34+BP71+BP125+BP151+BP177+BP195</f>
        <v>41</v>
      </c>
      <c r="BL200" s="308"/>
      <c r="BM200" s="309"/>
      <c r="BN200" s="307" t="s">
        <v>9</v>
      </c>
      <c r="BO200" s="308"/>
      <c r="BP200" s="309"/>
      <c r="BQ200" s="307">
        <f>BW34+BW71+BW125+BW151+BW177+BW195</f>
        <v>1200</v>
      </c>
      <c r="BR200" s="309"/>
      <c r="BS200" s="307">
        <f>BX34+BX71+BX125+BX151+BX177+BX195</f>
        <v>46</v>
      </c>
      <c r="BT200" s="309"/>
      <c r="BU200" s="307" t="s">
        <v>9</v>
      </c>
      <c r="BV200" s="309"/>
      <c r="BW200" s="48"/>
      <c r="BX200" s="48"/>
      <c r="BY200" s="48"/>
      <c r="BZ200" s="48"/>
      <c r="CA200" s="48"/>
    </row>
    <row r="201" spans="1:79" ht="23.25" customHeight="1">
      <c r="A201" s="48"/>
      <c r="B201" s="48"/>
      <c r="C201" s="48"/>
      <c r="D201" s="334"/>
      <c r="E201" s="335"/>
      <c r="F201" s="335"/>
      <c r="G201" s="335"/>
      <c r="H201" s="336"/>
      <c r="I201" s="320" t="s">
        <v>28</v>
      </c>
      <c r="J201" s="321"/>
      <c r="K201" s="321"/>
      <c r="L201" s="321"/>
      <c r="M201" s="321"/>
      <c r="N201" s="322"/>
      <c r="O201" s="327">
        <f>P200+W200+AC200+AK200+AS200+BA200</f>
        <v>2604</v>
      </c>
      <c r="P201" s="328"/>
      <c r="Q201" s="328"/>
      <c r="R201" s="328"/>
      <c r="S201" s="328"/>
      <c r="T201" s="328"/>
      <c r="U201" s="328"/>
      <c r="V201" s="328"/>
      <c r="W201" s="328"/>
      <c r="X201" s="328"/>
      <c r="Y201" s="328"/>
      <c r="Z201" s="328"/>
      <c r="AA201" s="328"/>
      <c r="AB201" s="328"/>
      <c r="AC201" s="328"/>
      <c r="AD201" s="328"/>
      <c r="AE201" s="328"/>
      <c r="AF201" s="328"/>
      <c r="AG201" s="328"/>
      <c r="AH201" s="328"/>
      <c r="AI201" s="328"/>
      <c r="AJ201" s="328"/>
      <c r="AK201" s="328"/>
      <c r="AL201" s="328"/>
      <c r="AM201" s="328"/>
      <c r="AN201" s="328"/>
      <c r="AO201" s="328"/>
      <c r="AP201" s="328"/>
      <c r="AQ201" s="328"/>
      <c r="AR201" s="328"/>
      <c r="AS201" s="328"/>
      <c r="AT201" s="328"/>
      <c r="AU201" s="328"/>
      <c r="AV201" s="328"/>
      <c r="AW201" s="328"/>
      <c r="AX201" s="328"/>
      <c r="AY201" s="328"/>
      <c r="AZ201" s="328"/>
      <c r="BA201" s="328"/>
      <c r="BB201" s="328"/>
      <c r="BC201" s="328"/>
      <c r="BD201" s="328"/>
      <c r="BE201" s="328"/>
      <c r="BF201" s="328"/>
      <c r="BG201" s="329"/>
      <c r="BH201" s="304">
        <f>BH200+BQ200</f>
        <v>2300</v>
      </c>
      <c r="BI201" s="305"/>
      <c r="BJ201" s="305"/>
      <c r="BK201" s="305"/>
      <c r="BL201" s="305"/>
      <c r="BM201" s="305"/>
      <c r="BN201" s="305"/>
      <c r="BO201" s="305"/>
      <c r="BP201" s="305"/>
      <c r="BQ201" s="305"/>
      <c r="BR201" s="305"/>
      <c r="BS201" s="305"/>
      <c r="BT201" s="305"/>
      <c r="BU201" s="305"/>
      <c r="BV201" s="306"/>
      <c r="BW201" s="48"/>
      <c r="BX201" s="48"/>
      <c r="BY201" s="48"/>
      <c r="BZ201" s="48"/>
      <c r="CA201" s="48"/>
    </row>
    <row r="202" spans="1:79" ht="18.600000000000001" customHeight="1">
      <c r="A202" s="48"/>
      <c r="B202" s="48"/>
      <c r="C202" s="48"/>
      <c r="D202" s="334"/>
      <c r="E202" s="335"/>
      <c r="F202" s="335"/>
      <c r="G202" s="335"/>
      <c r="H202" s="336"/>
      <c r="I202" s="310" t="s">
        <v>15</v>
      </c>
      <c r="J202" s="311"/>
      <c r="K202" s="311"/>
      <c r="L202" s="311"/>
      <c r="M202" s="311"/>
      <c r="N202" s="312"/>
      <c r="O202" s="304">
        <f>S200+Y200+AE200+AM200+AU200+BC200</f>
        <v>98</v>
      </c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  <c r="AJ202" s="305"/>
      <c r="AK202" s="305"/>
      <c r="AL202" s="305"/>
      <c r="AM202" s="305"/>
      <c r="AN202" s="305"/>
      <c r="AO202" s="305"/>
      <c r="AP202" s="305"/>
      <c r="AQ202" s="305"/>
      <c r="AR202" s="305"/>
      <c r="AS202" s="305"/>
      <c r="AT202" s="305"/>
      <c r="AU202" s="305"/>
      <c r="AV202" s="305"/>
      <c r="AW202" s="305"/>
      <c r="AX202" s="305"/>
      <c r="AY202" s="305"/>
      <c r="AZ202" s="305"/>
      <c r="BA202" s="305"/>
      <c r="BB202" s="305"/>
      <c r="BC202" s="305"/>
      <c r="BD202" s="305"/>
      <c r="BE202" s="305"/>
      <c r="BF202" s="305"/>
      <c r="BG202" s="306"/>
      <c r="BH202" s="304">
        <f>BK200+BS200</f>
        <v>87</v>
      </c>
      <c r="BI202" s="305"/>
      <c r="BJ202" s="305"/>
      <c r="BK202" s="305"/>
      <c r="BL202" s="305"/>
      <c r="BM202" s="305"/>
      <c r="BN202" s="305"/>
      <c r="BO202" s="305"/>
      <c r="BP202" s="305"/>
      <c r="BQ202" s="305"/>
      <c r="BR202" s="305"/>
      <c r="BS202" s="305"/>
      <c r="BT202" s="305"/>
      <c r="BU202" s="305"/>
      <c r="BV202" s="306"/>
      <c r="BW202" s="48"/>
      <c r="BX202" s="48"/>
      <c r="BY202" s="48"/>
      <c r="BZ202" s="48"/>
      <c r="CA202" s="48"/>
    </row>
    <row r="203" spans="1:79" ht="50.45" customHeight="1">
      <c r="A203" s="48"/>
      <c r="B203" s="48"/>
      <c r="C203" s="48"/>
      <c r="D203" s="197"/>
      <c r="E203" s="198"/>
      <c r="F203" s="198"/>
      <c r="G203" s="198"/>
      <c r="H203" s="199"/>
      <c r="I203" s="349" t="s">
        <v>38</v>
      </c>
      <c r="J203" s="350"/>
      <c r="K203" s="350"/>
      <c r="L203" s="350"/>
      <c r="M203" s="350"/>
      <c r="N203" s="350"/>
      <c r="O203" s="350"/>
      <c r="P203" s="350"/>
      <c r="Q203" s="350"/>
      <c r="R203" s="350"/>
      <c r="S203" s="350"/>
      <c r="T203" s="233">
        <v>7</v>
      </c>
      <c r="U203" s="233"/>
      <c r="V203" s="234"/>
      <c r="W203" s="48"/>
      <c r="X203" s="333" t="s">
        <v>167</v>
      </c>
      <c r="Y203" s="333"/>
      <c r="Z203" s="333"/>
      <c r="AA203" s="333"/>
      <c r="AB203" s="333"/>
      <c r="AC203" s="333"/>
      <c r="AD203" s="333"/>
      <c r="AE203" s="333"/>
      <c r="AF203" s="333"/>
      <c r="AG203" s="333"/>
      <c r="AH203" s="333"/>
      <c r="AI203" s="333"/>
      <c r="AJ203" s="333"/>
      <c r="AK203" s="333"/>
      <c r="AL203" s="333"/>
      <c r="AM203" s="333"/>
      <c r="AN203" s="333"/>
      <c r="AO203" s="333"/>
      <c r="AP203" s="333"/>
      <c r="AQ203" s="333"/>
      <c r="AR203" s="333"/>
      <c r="AS203" s="333"/>
      <c r="AT203" s="333"/>
      <c r="AU203" s="333"/>
      <c r="AV203" s="333"/>
      <c r="AW203" s="333"/>
      <c r="AX203" s="333"/>
      <c r="AY203" s="333"/>
      <c r="AZ203" s="333"/>
      <c r="BA203" s="333"/>
      <c r="BB203" s="333"/>
      <c r="BC203" s="333"/>
      <c r="BD203" s="333"/>
      <c r="BE203" s="333"/>
      <c r="BF203" s="333"/>
      <c r="BG203" s="333"/>
      <c r="BH203" s="333"/>
      <c r="BI203" s="333"/>
      <c r="BJ203" s="333"/>
      <c r="BK203" s="333"/>
      <c r="BL203" s="333"/>
      <c r="BM203" s="333"/>
      <c r="BN203" s="333"/>
      <c r="BO203" s="333"/>
      <c r="BP203" s="333"/>
      <c r="BQ203" s="333"/>
      <c r="BR203" s="333"/>
      <c r="BS203" s="333"/>
      <c r="BT203" s="333"/>
      <c r="BU203" s="333"/>
      <c r="BV203" s="333"/>
      <c r="BW203" s="48"/>
      <c r="BX203" s="48"/>
      <c r="BY203" s="48"/>
      <c r="BZ203" s="48"/>
      <c r="CA203" s="48"/>
    </row>
    <row r="204" spans="1:79" ht="110.25" customHeight="1">
      <c r="A204" s="48"/>
      <c r="B204" s="48"/>
      <c r="C204" s="48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  <c r="S204" s="313"/>
      <c r="T204" s="313"/>
      <c r="U204" s="313"/>
      <c r="V204" s="313"/>
      <c r="W204" s="313"/>
      <c r="X204" s="313"/>
      <c r="Y204" s="313"/>
      <c r="Z204" s="313"/>
      <c r="AA204" s="313"/>
      <c r="AB204" s="313"/>
      <c r="AC204" s="313"/>
      <c r="AD204" s="313"/>
      <c r="AE204" s="313"/>
      <c r="AF204" s="313"/>
      <c r="AG204" s="313"/>
      <c r="AH204" s="313"/>
      <c r="AI204" s="313"/>
      <c r="AJ204" s="313"/>
      <c r="AK204" s="313"/>
      <c r="AL204" s="313"/>
      <c r="AM204" s="313"/>
      <c r="AN204" s="313"/>
      <c r="AO204" s="313"/>
      <c r="AP204" s="313"/>
      <c r="AQ204" s="313"/>
      <c r="AR204" s="313"/>
      <c r="AS204" s="313"/>
      <c r="AT204" s="313"/>
      <c r="AU204" s="313"/>
      <c r="AV204" s="313"/>
      <c r="AW204" s="313"/>
      <c r="AX204" s="313"/>
      <c r="AY204" s="313"/>
      <c r="AZ204" s="313"/>
      <c r="BA204" s="313"/>
      <c r="BB204" s="313"/>
      <c r="BC204" s="313"/>
      <c r="BD204" s="313"/>
      <c r="BE204" s="313"/>
      <c r="BF204" s="313"/>
      <c r="BG204" s="313"/>
      <c r="BH204" s="313"/>
      <c r="BI204" s="313"/>
      <c r="BJ204" s="313"/>
      <c r="BK204" s="313"/>
      <c r="BL204" s="313"/>
      <c r="BM204" s="313"/>
      <c r="BN204" s="313"/>
      <c r="BO204" s="313"/>
      <c r="BP204" s="313"/>
      <c r="BQ204" s="313"/>
      <c r="BR204" s="313"/>
      <c r="BS204" s="313"/>
      <c r="BT204" s="313"/>
      <c r="BU204" s="313"/>
      <c r="BV204" s="313"/>
      <c r="BW204" s="48"/>
      <c r="BX204" s="48"/>
      <c r="BY204" s="48"/>
      <c r="BZ204" s="48"/>
      <c r="CA204" s="48"/>
    </row>
    <row r="205" spans="1:79" ht="33.950000000000003" customHeight="1">
      <c r="A205" s="48"/>
      <c r="B205" s="48"/>
      <c r="C205" s="48"/>
      <c r="D205" s="48"/>
      <c r="E205" s="48"/>
      <c r="F205" s="48"/>
      <c r="G205" s="49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</row>
  </sheetData>
  <mergeCells count="3161">
    <mergeCell ref="BO1:CA1"/>
    <mergeCell ref="C47:D48"/>
    <mergeCell ref="C56:D56"/>
    <mergeCell ref="B47:B48"/>
    <mergeCell ref="B62:B63"/>
    <mergeCell ref="A195:E196"/>
    <mergeCell ref="A194:E194"/>
    <mergeCell ref="C111:D111"/>
    <mergeCell ref="H111:J111"/>
    <mergeCell ref="AD120:AE120"/>
    <mergeCell ref="BD171:BE172"/>
    <mergeCell ref="AV186:AW186"/>
    <mergeCell ref="BD186:BE186"/>
    <mergeCell ref="BF186:BH186"/>
    <mergeCell ref="BJ186:BL186"/>
    <mergeCell ref="AL111:AM111"/>
    <mergeCell ref="AO111:AQ111"/>
    <mergeCell ref="AR111:AS111"/>
    <mergeCell ref="AT111:AU111"/>
    <mergeCell ref="AV111:AW111"/>
    <mergeCell ref="BD111:BE111"/>
    <mergeCell ref="BF111:BH111"/>
    <mergeCell ref="C173:D173"/>
    <mergeCell ref="AT185:AU185"/>
    <mergeCell ref="AZ185:BA185"/>
    <mergeCell ref="AX189:AY189"/>
    <mergeCell ref="A33:E33"/>
    <mergeCell ref="C32:D32"/>
    <mergeCell ref="H32:J32"/>
    <mergeCell ref="K32:L32"/>
    <mergeCell ref="N32:P32"/>
    <mergeCell ref="R32:S32"/>
    <mergeCell ref="C193:D193"/>
    <mergeCell ref="R111:S111"/>
    <mergeCell ref="T111:U111"/>
    <mergeCell ref="H116:J116"/>
    <mergeCell ref="K116:L117"/>
    <mergeCell ref="B112:B113"/>
    <mergeCell ref="BD177:BE177"/>
    <mergeCell ref="B114:B115"/>
    <mergeCell ref="B118:B119"/>
    <mergeCell ref="AG172:AH172"/>
    <mergeCell ref="AB34:AC34"/>
    <mergeCell ref="AD34:AE34"/>
    <mergeCell ref="C140:D140"/>
    <mergeCell ref="N165:P165"/>
    <mergeCell ref="H117:J117"/>
    <mergeCell ref="R117:S117"/>
    <mergeCell ref="F126:M126"/>
    <mergeCell ref="AG111:AH111"/>
    <mergeCell ref="K111:L111"/>
    <mergeCell ref="N47:P47"/>
    <mergeCell ref="AI64:AK64"/>
    <mergeCell ref="Z64:AA64"/>
    <mergeCell ref="AB64:AC64"/>
    <mergeCell ref="M116:M117"/>
    <mergeCell ref="N116:P117"/>
    <mergeCell ref="AR185:AS185"/>
    <mergeCell ref="AI182:AS182"/>
    <mergeCell ref="B45:B46"/>
    <mergeCell ref="C62:D63"/>
    <mergeCell ref="BJ46:BL46"/>
    <mergeCell ref="AL41:AM41"/>
    <mergeCell ref="N35:Q35"/>
    <mergeCell ref="Z41:AA41"/>
    <mergeCell ref="H40:Q40"/>
    <mergeCell ref="K41:L41"/>
    <mergeCell ref="Z147:AA147"/>
    <mergeCell ref="V47:W47"/>
    <mergeCell ref="H47:J47"/>
    <mergeCell ref="K47:L47"/>
    <mergeCell ref="N111:P111"/>
    <mergeCell ref="Q116:Q117"/>
    <mergeCell ref="R116:S116"/>
    <mergeCell ref="T116:U116"/>
    <mergeCell ref="V116:W116"/>
    <mergeCell ref="Z116:AA116"/>
    <mergeCell ref="AB116:AC116"/>
    <mergeCell ref="Z117:AA117"/>
    <mergeCell ref="V111:W111"/>
    <mergeCell ref="Z111:AA111"/>
    <mergeCell ref="AB111:AC111"/>
    <mergeCell ref="AD111:AE111"/>
    <mergeCell ref="F116:F117"/>
    <mergeCell ref="G116:G117"/>
    <mergeCell ref="AD48:AE48"/>
    <mergeCell ref="AG48:AH48"/>
    <mergeCell ref="H62:J62"/>
    <mergeCell ref="V41:W41"/>
    <mergeCell ref="AD43:AE43"/>
    <mergeCell ref="N41:P41"/>
    <mergeCell ref="A184:CA184"/>
    <mergeCell ref="BP171:BQ171"/>
    <mergeCell ref="AV183:AW183"/>
    <mergeCell ref="C169:D170"/>
    <mergeCell ref="H169:J170"/>
    <mergeCell ref="N178:Q178"/>
    <mergeCell ref="BM189:BN189"/>
    <mergeCell ref="AZ188:BA188"/>
    <mergeCell ref="BR172:BS172"/>
    <mergeCell ref="BT186:BU186"/>
    <mergeCell ref="BP183:BQ183"/>
    <mergeCell ref="AX190:AY190"/>
    <mergeCell ref="BV169:BV170"/>
    <mergeCell ref="BT189:BU189"/>
    <mergeCell ref="BD189:BE189"/>
    <mergeCell ref="BB185:BC185"/>
    <mergeCell ref="BJ185:BL185"/>
    <mergeCell ref="BM183:BN183"/>
    <mergeCell ref="AV185:AW185"/>
    <mergeCell ref="BM174:BN174"/>
    <mergeCell ref="Z186:AA186"/>
    <mergeCell ref="AB186:AC186"/>
    <mergeCell ref="BO169:BO170"/>
    <mergeCell ref="BP169:BQ170"/>
    <mergeCell ref="BZ169:BZ170"/>
    <mergeCell ref="CA169:CA170"/>
    <mergeCell ref="BW169:BW170"/>
    <mergeCell ref="BX169:BX170"/>
    <mergeCell ref="AX172:AY172"/>
    <mergeCell ref="BZ191:BZ192"/>
    <mergeCell ref="CA191:CA192"/>
    <mergeCell ref="BM191:BN192"/>
    <mergeCell ref="AZ191:BA192"/>
    <mergeCell ref="BB191:BC192"/>
    <mergeCell ref="BI191:BI192"/>
    <mergeCell ref="BD191:BE192"/>
    <mergeCell ref="BF191:BH192"/>
    <mergeCell ref="BJ191:BL192"/>
    <mergeCell ref="BO191:BO192"/>
    <mergeCell ref="BP191:BQ192"/>
    <mergeCell ref="BR191:BS192"/>
    <mergeCell ref="BT191:BU192"/>
    <mergeCell ref="BV191:BV192"/>
    <mergeCell ref="BW191:BW192"/>
    <mergeCell ref="BX191:BX192"/>
    <mergeCell ref="BJ183:BL183"/>
    <mergeCell ref="BF188:BH188"/>
    <mergeCell ref="BJ188:BL188"/>
    <mergeCell ref="BM188:BN188"/>
    <mergeCell ref="BP188:BQ188"/>
    <mergeCell ref="BP189:BQ189"/>
    <mergeCell ref="BY191:BY192"/>
    <mergeCell ref="AZ190:BA190"/>
    <mergeCell ref="BB190:BC190"/>
    <mergeCell ref="BT183:BU183"/>
    <mergeCell ref="AZ189:BA189"/>
    <mergeCell ref="BM190:BN190"/>
    <mergeCell ref="BR183:BS183"/>
    <mergeCell ref="BR190:BS190"/>
    <mergeCell ref="BT190:BU190"/>
    <mergeCell ref="BP190:BQ190"/>
    <mergeCell ref="BT111:BU111"/>
    <mergeCell ref="BT64:BU64"/>
    <mergeCell ref="R64:S64"/>
    <mergeCell ref="C191:D192"/>
    <mergeCell ref="H191:J192"/>
    <mergeCell ref="M191:M192"/>
    <mergeCell ref="Z191:AA192"/>
    <mergeCell ref="AB191:AC192"/>
    <mergeCell ref="AD191:AE192"/>
    <mergeCell ref="AF191:AF192"/>
    <mergeCell ref="AG191:AH192"/>
    <mergeCell ref="R191:S192"/>
    <mergeCell ref="T191:U192"/>
    <mergeCell ref="V191:W192"/>
    <mergeCell ref="X191:X192"/>
    <mergeCell ref="Y191:Y192"/>
    <mergeCell ref="AI191:AK192"/>
    <mergeCell ref="AL191:AM192"/>
    <mergeCell ref="AO191:AQ192"/>
    <mergeCell ref="AR191:AS192"/>
    <mergeCell ref="AT191:AU192"/>
    <mergeCell ref="AV191:AW192"/>
    <mergeCell ref="BT188:BU188"/>
    <mergeCell ref="BO181:CA181"/>
    <mergeCell ref="BB116:BC116"/>
    <mergeCell ref="N71:P71"/>
    <mergeCell ref="T71:U71"/>
    <mergeCell ref="T143:U143"/>
    <mergeCell ref="BR188:BS188"/>
    <mergeCell ref="AX188:AY188"/>
    <mergeCell ref="BY169:BY170"/>
    <mergeCell ref="AV177:AW177"/>
    <mergeCell ref="BR111:BS111"/>
    <mergeCell ref="AI111:AK111"/>
    <mergeCell ref="T109:U109"/>
    <mergeCell ref="BD112:BE113"/>
    <mergeCell ref="BI112:BI113"/>
    <mergeCell ref="BJ112:BL113"/>
    <mergeCell ref="BM112:BN113"/>
    <mergeCell ref="H63:J63"/>
    <mergeCell ref="K63:L63"/>
    <mergeCell ref="N63:P63"/>
    <mergeCell ref="BM186:BN186"/>
    <mergeCell ref="BP186:BQ186"/>
    <mergeCell ref="BR186:BS186"/>
    <mergeCell ref="BP185:BQ185"/>
    <mergeCell ref="BD185:BE185"/>
    <mergeCell ref="AO67:AQ67"/>
    <mergeCell ref="AO64:AQ64"/>
    <mergeCell ref="AR64:AS64"/>
    <mergeCell ref="AT64:AU64"/>
    <mergeCell ref="AV64:AW64"/>
    <mergeCell ref="AX64:AY64"/>
    <mergeCell ref="AO66:AQ66"/>
    <mergeCell ref="AR66:AS66"/>
    <mergeCell ref="BD67:BE67"/>
    <mergeCell ref="BF67:BH67"/>
    <mergeCell ref="AT67:AU67"/>
    <mergeCell ref="AX67:AY67"/>
    <mergeCell ref="BM66:BN66"/>
    <mergeCell ref="BF63:BH63"/>
    <mergeCell ref="AR63:AS63"/>
    <mergeCell ref="AT63:AU63"/>
    <mergeCell ref="AV63:AW63"/>
    <mergeCell ref="BT63:BU63"/>
    <mergeCell ref="AJ65:AK65"/>
    <mergeCell ref="AL65:AM65"/>
    <mergeCell ref="AR65:AS65"/>
    <mergeCell ref="BJ65:BL65"/>
    <mergeCell ref="R102:Y102"/>
    <mergeCell ref="BR34:BS34"/>
    <mergeCell ref="AG41:AH41"/>
    <mergeCell ref="R41:S41"/>
    <mergeCell ref="H25:J25"/>
    <mergeCell ref="R25:S25"/>
    <mergeCell ref="T25:U25"/>
    <mergeCell ref="V25:W25"/>
    <mergeCell ref="BR47:BS47"/>
    <mergeCell ref="H41:J41"/>
    <mergeCell ref="BT47:BU47"/>
    <mergeCell ref="BT28:BU28"/>
    <mergeCell ref="BB27:BC27"/>
    <mergeCell ref="BD27:BE27"/>
    <mergeCell ref="BF27:BH27"/>
    <mergeCell ref="BT29:BU29"/>
    <mergeCell ref="T41:U41"/>
    <mergeCell ref="BP41:BQ41"/>
    <mergeCell ref="BM46:BN46"/>
    <mergeCell ref="BM43:BN43"/>
    <mergeCell ref="R52:S52"/>
    <mergeCell ref="T50:U50"/>
    <mergeCell ref="BJ66:BL66"/>
    <mergeCell ref="AB43:AC43"/>
    <mergeCell ref="N52:P52"/>
    <mergeCell ref="H195:J195"/>
    <mergeCell ref="V193:W193"/>
    <mergeCell ref="Z193:AA193"/>
    <mergeCell ref="H193:J193"/>
    <mergeCell ref="R193:S193"/>
    <mergeCell ref="AG194:AH194"/>
    <mergeCell ref="K193:L193"/>
    <mergeCell ref="BF183:BH183"/>
    <mergeCell ref="AB169:AC170"/>
    <mergeCell ref="BB183:BC183"/>
    <mergeCell ref="BD183:BE183"/>
    <mergeCell ref="BM133:BN133"/>
    <mergeCell ref="H135:J135"/>
    <mergeCell ref="N183:P183"/>
    <mergeCell ref="N169:P170"/>
    <mergeCell ref="N193:P193"/>
    <mergeCell ref="AB162:AC162"/>
    <mergeCell ref="AD190:AE190"/>
    <mergeCell ref="AB190:AC190"/>
    <mergeCell ref="K169:L170"/>
    <mergeCell ref="H140:J140"/>
    <mergeCell ref="Z142:AA142"/>
    <mergeCell ref="AZ146:BA146"/>
    <mergeCell ref="AX146:AY146"/>
    <mergeCell ref="AT142:AU142"/>
    <mergeCell ref="AZ145:BA145"/>
    <mergeCell ref="T135:U135"/>
    <mergeCell ref="BB169:BC170"/>
    <mergeCell ref="BD190:BE190"/>
    <mergeCell ref="BF190:BH190"/>
    <mergeCell ref="BJ190:BL190"/>
    <mergeCell ref="BJ189:BL189"/>
    <mergeCell ref="Z26:AA26"/>
    <mergeCell ref="BJ26:BL26"/>
    <mergeCell ref="Z10:AA10"/>
    <mergeCell ref="AI10:AK10"/>
    <mergeCell ref="V27:W27"/>
    <mergeCell ref="AI27:AK27"/>
    <mergeCell ref="BJ27:BL27"/>
    <mergeCell ref="AT27:AU27"/>
    <mergeCell ref="R15:S15"/>
    <mergeCell ref="Z11:AA11"/>
    <mergeCell ref="AV15:AW15"/>
    <mergeCell ref="V11:W11"/>
    <mergeCell ref="B10:B11"/>
    <mergeCell ref="H18:J18"/>
    <mergeCell ref="K18:L18"/>
    <mergeCell ref="N20:P20"/>
    <mergeCell ref="BR28:BS28"/>
    <mergeCell ref="AI17:AK17"/>
    <mergeCell ref="AR17:AS17"/>
    <mergeCell ref="R18:S18"/>
    <mergeCell ref="AV17:AW17"/>
    <mergeCell ref="T13:U13"/>
    <mergeCell ref="H10:J10"/>
    <mergeCell ref="K10:L10"/>
    <mergeCell ref="N10:P10"/>
    <mergeCell ref="BM17:BN17"/>
    <mergeCell ref="BM27:BN27"/>
    <mergeCell ref="AT26:AU26"/>
    <mergeCell ref="AV26:AW26"/>
    <mergeCell ref="AX26:AY26"/>
    <mergeCell ref="AZ26:BA26"/>
    <mergeCell ref="AO26:AQ26"/>
    <mergeCell ref="AQ1:BN1"/>
    <mergeCell ref="A3:A6"/>
    <mergeCell ref="A162:E162"/>
    <mergeCell ref="A148:E148"/>
    <mergeCell ref="A139:CA139"/>
    <mergeCell ref="A135:E135"/>
    <mergeCell ref="BT133:BU133"/>
    <mergeCell ref="AV135:AW135"/>
    <mergeCell ref="AX135:AY135"/>
    <mergeCell ref="BP135:BQ135"/>
    <mergeCell ref="BR135:BS135"/>
    <mergeCell ref="BD135:BE135"/>
    <mergeCell ref="BF135:BH135"/>
    <mergeCell ref="BJ135:BL135"/>
    <mergeCell ref="AX140:AY140"/>
    <mergeCell ref="AO6:AQ6"/>
    <mergeCell ref="BJ8:BL8"/>
    <mergeCell ref="BD29:BE29"/>
    <mergeCell ref="AV16:AW16"/>
    <mergeCell ref="BR26:BS26"/>
    <mergeCell ref="BM25:BN25"/>
    <mergeCell ref="BP25:BQ25"/>
    <mergeCell ref="T28:U28"/>
    <mergeCell ref="AO28:AQ28"/>
    <mergeCell ref="AD28:AE28"/>
    <mergeCell ref="AI25:AK25"/>
    <mergeCell ref="BT26:BU26"/>
    <mergeCell ref="T17:U17"/>
    <mergeCell ref="R16:S16"/>
    <mergeCell ref="AZ16:BA16"/>
    <mergeCell ref="A7:CA7"/>
    <mergeCell ref="C25:D25"/>
    <mergeCell ref="AR9:AS9"/>
    <mergeCell ref="AI9:AK9"/>
    <mergeCell ref="AB11:AC11"/>
    <mergeCell ref="R10:S10"/>
    <mergeCell ref="AL9:AM9"/>
    <mergeCell ref="AB10:AC10"/>
    <mergeCell ref="Z9:AA9"/>
    <mergeCell ref="V10:W10"/>
    <mergeCell ref="AG10:AH10"/>
    <mergeCell ref="AO10:AQ10"/>
    <mergeCell ref="H11:J11"/>
    <mergeCell ref="N9:P9"/>
    <mergeCell ref="AR11:AS11"/>
    <mergeCell ref="AG11:AH11"/>
    <mergeCell ref="R13:S13"/>
    <mergeCell ref="N11:P11"/>
    <mergeCell ref="AR12:AS12"/>
    <mergeCell ref="AG12:AH12"/>
    <mergeCell ref="AI12:AK12"/>
    <mergeCell ref="AL12:AM12"/>
    <mergeCell ref="K11:L11"/>
    <mergeCell ref="E3:E6"/>
    <mergeCell ref="F3:G3"/>
    <mergeCell ref="H3:CA3"/>
    <mergeCell ref="F4:F6"/>
    <mergeCell ref="BW5:CA5"/>
    <mergeCell ref="AV6:AW6"/>
    <mergeCell ref="AX6:AY6"/>
    <mergeCell ref="H6:J6"/>
    <mergeCell ref="K6:L6"/>
    <mergeCell ref="N6:P6"/>
    <mergeCell ref="R6:S6"/>
    <mergeCell ref="BT9:BU9"/>
    <mergeCell ref="AB28:AC28"/>
    <mergeCell ref="K27:L27"/>
    <mergeCell ref="R9:S9"/>
    <mergeCell ref="T15:U15"/>
    <mergeCell ref="V15:W15"/>
    <mergeCell ref="Z15:AA15"/>
    <mergeCell ref="AB15:AC15"/>
    <mergeCell ref="BR8:BS8"/>
    <mergeCell ref="AL20:AM20"/>
    <mergeCell ref="BP11:BQ11"/>
    <mergeCell ref="BP9:BQ9"/>
    <mergeCell ref="AD8:AE8"/>
    <mergeCell ref="BR11:BS11"/>
    <mergeCell ref="H8:J8"/>
    <mergeCell ref="BB20:BC20"/>
    <mergeCell ref="H12:J12"/>
    <mergeCell ref="K12:L12"/>
    <mergeCell ref="N12:P12"/>
    <mergeCell ref="AD12:AE12"/>
    <mergeCell ref="AO11:AQ11"/>
    <mergeCell ref="AZ8:BA8"/>
    <mergeCell ref="AV11:AW11"/>
    <mergeCell ref="BP17:BQ17"/>
    <mergeCell ref="BF18:BH18"/>
    <mergeCell ref="BP18:BQ18"/>
    <mergeCell ref="BJ15:BL15"/>
    <mergeCell ref="BM15:BN15"/>
    <mergeCell ref="BP15:BQ15"/>
    <mergeCell ref="BR15:BS15"/>
    <mergeCell ref="BF10:BH10"/>
    <mergeCell ref="AL17:AM17"/>
    <mergeCell ref="AZ10:BA10"/>
    <mergeCell ref="AR10:AS10"/>
    <mergeCell ref="AV10:AW10"/>
    <mergeCell ref="AL10:AM10"/>
    <mergeCell ref="BP22:BQ22"/>
    <mergeCell ref="AX10:AY10"/>
    <mergeCell ref="AO8:AQ8"/>
    <mergeCell ref="AR8:AS8"/>
    <mergeCell ref="AV9:AW9"/>
    <mergeCell ref="AX16:AY16"/>
    <mergeCell ref="BM10:BN10"/>
    <mergeCell ref="BJ9:BL9"/>
    <mergeCell ref="BJ11:BL11"/>
    <mergeCell ref="AR16:AS16"/>
    <mergeCell ref="BR20:BS20"/>
    <mergeCell ref="BJ18:BL18"/>
    <mergeCell ref="BM18:BN18"/>
    <mergeCell ref="BM16:BN16"/>
    <mergeCell ref="AO13:AQ13"/>
    <mergeCell ref="BR16:BS16"/>
    <mergeCell ref="AO12:AQ12"/>
    <mergeCell ref="G39:G41"/>
    <mergeCell ref="AV28:AW28"/>
    <mergeCell ref="AB48:AC48"/>
    <mergeCell ref="BJ47:BL47"/>
    <mergeCell ref="BM47:BN47"/>
    <mergeCell ref="BJ31:BL31"/>
    <mergeCell ref="AZ31:BA31"/>
    <mergeCell ref="Z31:AA31"/>
    <mergeCell ref="AR28:AS28"/>
    <mergeCell ref="AZ28:BA28"/>
    <mergeCell ref="BB28:BC28"/>
    <mergeCell ref="BD28:BE28"/>
    <mergeCell ref="R47:S47"/>
    <mergeCell ref="T47:U47"/>
    <mergeCell ref="AR41:AS41"/>
    <mergeCell ref="AB41:AC41"/>
    <mergeCell ref="AD41:AE41"/>
    <mergeCell ref="BD40:BN40"/>
    <mergeCell ref="H33:J33"/>
    <mergeCell ref="K33:L33"/>
    <mergeCell ref="AR34:AS34"/>
    <mergeCell ref="AT34:AU34"/>
    <mergeCell ref="Z29:AA29"/>
    <mergeCell ref="BJ34:BL34"/>
    <mergeCell ref="BJ28:BL28"/>
    <mergeCell ref="AO29:AQ29"/>
    <mergeCell ref="AR29:AS29"/>
    <mergeCell ref="N48:P48"/>
    <mergeCell ref="H48:J48"/>
    <mergeCell ref="K48:L48"/>
    <mergeCell ref="BT10:BU10"/>
    <mergeCell ref="AX28:AY28"/>
    <mergeCell ref="T20:U20"/>
    <mergeCell ref="V20:W20"/>
    <mergeCell ref="Z20:AA20"/>
    <mergeCell ref="AB20:AC20"/>
    <mergeCell ref="AD20:AE20"/>
    <mergeCell ref="AT9:AU9"/>
    <mergeCell ref="BB9:BC9"/>
    <mergeCell ref="T10:U10"/>
    <mergeCell ref="AB8:AC8"/>
    <mergeCell ref="H26:J26"/>
    <mergeCell ref="R28:S28"/>
    <mergeCell ref="K16:L16"/>
    <mergeCell ref="N16:P16"/>
    <mergeCell ref="AX15:AY15"/>
    <mergeCell ref="AZ15:BA15"/>
    <mergeCell ref="BF15:BH15"/>
    <mergeCell ref="AB12:AC12"/>
    <mergeCell ref="BD13:BE13"/>
    <mergeCell ref="AX13:AY13"/>
    <mergeCell ref="BT11:BU11"/>
    <mergeCell ref="AT11:AU11"/>
    <mergeCell ref="BT18:BU18"/>
    <mergeCell ref="BM11:BN11"/>
    <mergeCell ref="AL27:AM27"/>
    <mergeCell ref="AO27:AQ27"/>
    <mergeCell ref="BJ10:BL10"/>
    <mergeCell ref="AR26:AS26"/>
    <mergeCell ref="BP26:BQ26"/>
    <mergeCell ref="AL22:AM22"/>
    <mergeCell ref="AO22:AQ22"/>
    <mergeCell ref="BR25:BS25"/>
    <mergeCell ref="C12:D12"/>
    <mergeCell ref="C17:D17"/>
    <mergeCell ref="H17:J17"/>
    <mergeCell ref="K17:L17"/>
    <mergeCell ref="N17:P17"/>
    <mergeCell ref="BJ6:BL6"/>
    <mergeCell ref="BR6:BS6"/>
    <mergeCell ref="AB6:AC6"/>
    <mergeCell ref="AD6:AE6"/>
    <mergeCell ref="BF6:BH6"/>
    <mergeCell ref="AG6:AH6"/>
    <mergeCell ref="BM6:BN6"/>
    <mergeCell ref="BP6:BQ6"/>
    <mergeCell ref="AG8:AH8"/>
    <mergeCell ref="AI8:AK8"/>
    <mergeCell ref="BP8:BQ8"/>
    <mergeCell ref="BM8:BN8"/>
    <mergeCell ref="T9:U9"/>
    <mergeCell ref="AX11:AY11"/>
    <mergeCell ref="BR10:BS10"/>
    <mergeCell ref="Z16:AA16"/>
    <mergeCell ref="AB16:AC16"/>
    <mergeCell ref="AD16:AE16"/>
    <mergeCell ref="AZ13:BA13"/>
    <mergeCell ref="AI13:AK13"/>
    <mergeCell ref="AL13:AM13"/>
    <mergeCell ref="AG15:AH15"/>
    <mergeCell ref="AL16:AM16"/>
    <mergeCell ref="AR6:AS6"/>
    <mergeCell ref="AT6:AU6"/>
    <mergeCell ref="G4:G6"/>
    <mergeCell ref="C10:D11"/>
    <mergeCell ref="T16:U16"/>
    <mergeCell ref="BB15:BC15"/>
    <mergeCell ref="BD15:BE15"/>
    <mergeCell ref="AX19:AY19"/>
    <mergeCell ref="AD26:AE26"/>
    <mergeCell ref="AD25:AE25"/>
    <mergeCell ref="AG25:AH25"/>
    <mergeCell ref="AB22:AC22"/>
    <mergeCell ref="AL26:AM26"/>
    <mergeCell ref="AB29:AC29"/>
    <mergeCell ref="AX31:AY31"/>
    <mergeCell ref="AT31:AU31"/>
    <mergeCell ref="AR31:AS31"/>
    <mergeCell ref="AB27:AC27"/>
    <mergeCell ref="AZ27:BA27"/>
    <mergeCell ref="AV27:AW27"/>
    <mergeCell ref="AX27:AY27"/>
    <mergeCell ref="AL31:AM31"/>
    <mergeCell ref="AG31:AH31"/>
    <mergeCell ref="AV29:AW29"/>
    <mergeCell ref="AG26:AH26"/>
    <mergeCell ref="AI26:AK26"/>
    <mergeCell ref="AD27:AE27"/>
    <mergeCell ref="AX25:AY25"/>
    <mergeCell ref="AZ25:BA25"/>
    <mergeCell ref="AD15:AE15"/>
    <mergeCell ref="AB18:AC18"/>
    <mergeCell ref="AD18:AE18"/>
    <mergeCell ref="AI15:AK15"/>
    <mergeCell ref="AO15:AQ15"/>
    <mergeCell ref="AR15:AS15"/>
    <mergeCell ref="Z6:AA6"/>
    <mergeCell ref="AO17:AQ17"/>
    <mergeCell ref="AD11:AE11"/>
    <mergeCell ref="BF17:BH17"/>
    <mergeCell ref="AT10:AU10"/>
    <mergeCell ref="BD9:BE9"/>
    <mergeCell ref="AB19:AC19"/>
    <mergeCell ref="AX9:AY9"/>
    <mergeCell ref="AZ9:BA9"/>
    <mergeCell ref="AL6:AM6"/>
    <mergeCell ref="BD11:BE11"/>
    <mergeCell ref="BF11:BH11"/>
    <mergeCell ref="V9:W9"/>
    <mergeCell ref="BB6:BC6"/>
    <mergeCell ref="BB8:BC8"/>
    <mergeCell ref="V6:W6"/>
    <mergeCell ref="BB10:BC10"/>
    <mergeCell ref="BD10:BE10"/>
    <mergeCell ref="AL11:AM11"/>
    <mergeCell ref="AI11:AK11"/>
    <mergeCell ref="BB11:BC11"/>
    <mergeCell ref="AD17:AE17"/>
    <mergeCell ref="AG17:AH17"/>
    <mergeCell ref="V8:W8"/>
    <mergeCell ref="AD10:AE10"/>
    <mergeCell ref="BD8:BE8"/>
    <mergeCell ref="Z12:AA12"/>
    <mergeCell ref="AT12:AU12"/>
    <mergeCell ref="AV12:AW12"/>
    <mergeCell ref="BF19:BH19"/>
    <mergeCell ref="AO16:AQ16"/>
    <mergeCell ref="AX12:AY12"/>
    <mergeCell ref="A1:I1"/>
    <mergeCell ref="Q1:AI1"/>
    <mergeCell ref="AI6:AK6"/>
    <mergeCell ref="AI5:AS5"/>
    <mergeCell ref="AT5:BC5"/>
    <mergeCell ref="BD5:BN5"/>
    <mergeCell ref="BO5:BV5"/>
    <mergeCell ref="T6:U6"/>
    <mergeCell ref="R8:S8"/>
    <mergeCell ref="T8:U8"/>
    <mergeCell ref="BF9:BH9"/>
    <mergeCell ref="AL8:AM8"/>
    <mergeCell ref="AX8:AY8"/>
    <mergeCell ref="AV8:AW8"/>
    <mergeCell ref="AB9:AC9"/>
    <mergeCell ref="AD9:AE9"/>
    <mergeCell ref="AO9:AQ9"/>
    <mergeCell ref="AG9:AH9"/>
    <mergeCell ref="C8:D8"/>
    <mergeCell ref="K9:L9"/>
    <mergeCell ref="H9:J9"/>
    <mergeCell ref="H4:BN4"/>
    <mergeCell ref="BO4:CA4"/>
    <mergeCell ref="H5:Q5"/>
    <mergeCell ref="Z5:AH5"/>
    <mergeCell ref="AZ6:BA6"/>
    <mergeCell ref="BF8:BH8"/>
    <mergeCell ref="AT8:AU8"/>
    <mergeCell ref="K8:L8"/>
    <mergeCell ref="N8:P8"/>
    <mergeCell ref="Z8:AA8"/>
    <mergeCell ref="C3:D6"/>
    <mergeCell ref="R48:S48"/>
    <mergeCell ref="T48:U48"/>
    <mergeCell ref="AI47:AK47"/>
    <mergeCell ref="T12:U12"/>
    <mergeCell ref="V12:W12"/>
    <mergeCell ref="R12:S12"/>
    <mergeCell ref="Z48:AA48"/>
    <mergeCell ref="AZ12:BA12"/>
    <mergeCell ref="BF13:BH13"/>
    <mergeCell ref="BJ13:BL13"/>
    <mergeCell ref="BP16:BQ16"/>
    <mergeCell ref="BB13:BC13"/>
    <mergeCell ref="BR13:BS13"/>
    <mergeCell ref="AZ17:BA17"/>
    <mergeCell ref="Z17:AA17"/>
    <mergeCell ref="AB17:AC17"/>
    <mergeCell ref="AX47:AY47"/>
    <mergeCell ref="AZ47:BA47"/>
    <mergeCell ref="BF48:BH48"/>
    <mergeCell ref="AT48:AU48"/>
    <mergeCell ref="AV48:AW48"/>
    <mergeCell ref="AO20:AQ20"/>
    <mergeCell ref="AL18:AM18"/>
    <mergeCell ref="AT19:AU19"/>
    <mergeCell ref="BB19:BC19"/>
    <mergeCell ref="BD19:BE19"/>
    <mergeCell ref="AT16:AU16"/>
    <mergeCell ref="AG16:AH16"/>
    <mergeCell ref="AI16:AK16"/>
    <mergeCell ref="BF22:BH22"/>
    <mergeCell ref="AZ48:BA48"/>
    <mergeCell ref="AZ32:BA32"/>
    <mergeCell ref="BT20:BU20"/>
    <mergeCell ref="BP34:BQ34"/>
    <mergeCell ref="C9:D9"/>
    <mergeCell ref="R11:S11"/>
    <mergeCell ref="T11:U11"/>
    <mergeCell ref="AZ11:BA11"/>
    <mergeCell ref="BT6:BU6"/>
    <mergeCell ref="BD6:BE6"/>
    <mergeCell ref="BJ17:BL17"/>
    <mergeCell ref="BR18:BS18"/>
    <mergeCell ref="R5:Y5"/>
    <mergeCell ref="AT13:AU13"/>
    <mergeCell ref="H44:J44"/>
    <mergeCell ref="BR9:BS9"/>
    <mergeCell ref="BM9:BN9"/>
    <mergeCell ref="BP10:BQ10"/>
    <mergeCell ref="BT8:BU8"/>
    <mergeCell ref="C43:D43"/>
    <mergeCell ref="BB32:BC32"/>
    <mergeCell ref="BD32:BE32"/>
    <mergeCell ref="AG20:AH20"/>
    <mergeCell ref="AT17:AU17"/>
    <mergeCell ref="AX33:AY33"/>
    <mergeCell ref="AR19:AS19"/>
    <mergeCell ref="AL25:AM25"/>
    <mergeCell ref="AO25:AQ25"/>
    <mergeCell ref="AR25:AS25"/>
    <mergeCell ref="AT25:AU25"/>
    <mergeCell ref="AV25:AW25"/>
    <mergeCell ref="BJ16:BL16"/>
    <mergeCell ref="BF26:BH26"/>
    <mergeCell ref="BT19:BU19"/>
    <mergeCell ref="BD47:BE47"/>
    <mergeCell ref="BT12:BU12"/>
    <mergeCell ref="BJ48:BL48"/>
    <mergeCell ref="BM48:BN48"/>
    <mergeCell ref="BP48:BQ48"/>
    <mergeCell ref="BR48:BS48"/>
    <mergeCell ref="BR12:BS12"/>
    <mergeCell ref="BD12:BE12"/>
    <mergeCell ref="BF12:BH12"/>
    <mergeCell ref="BJ12:BL12"/>
    <mergeCell ref="BM12:BN12"/>
    <mergeCell ref="BP12:BQ12"/>
    <mergeCell ref="BB12:BC12"/>
    <mergeCell ref="BT48:BU48"/>
    <mergeCell ref="BB48:BC48"/>
    <mergeCell ref="BD48:BE48"/>
    <mergeCell ref="BJ19:BL19"/>
    <mergeCell ref="BM19:BN19"/>
    <mergeCell ref="BM22:BN22"/>
    <mergeCell ref="BJ22:BL22"/>
    <mergeCell ref="BT25:BU25"/>
    <mergeCell ref="BD20:BE20"/>
    <mergeCell ref="BF20:BH20"/>
    <mergeCell ref="A24:CA24"/>
    <mergeCell ref="BB17:BC17"/>
    <mergeCell ref="BD17:BE17"/>
    <mergeCell ref="AG18:AH18"/>
    <mergeCell ref="BB26:BC26"/>
    <mergeCell ref="BD26:BE26"/>
    <mergeCell ref="K25:L25"/>
    <mergeCell ref="BM26:BN26"/>
    <mergeCell ref="BP28:BQ28"/>
    <mergeCell ref="BT17:BU17"/>
    <mergeCell ref="AI18:AK18"/>
    <mergeCell ref="T18:U18"/>
    <mergeCell ref="C28:D28"/>
    <mergeCell ref="AB26:AC26"/>
    <mergeCell ref="Z25:AA25"/>
    <mergeCell ref="AB25:AC25"/>
    <mergeCell ref="K26:L26"/>
    <mergeCell ref="N26:P26"/>
    <mergeCell ref="R26:S26"/>
    <mergeCell ref="T27:U27"/>
    <mergeCell ref="BB25:BC25"/>
    <mergeCell ref="BD25:BE25"/>
    <mergeCell ref="BF25:BH25"/>
    <mergeCell ref="BJ25:BL25"/>
    <mergeCell ref="BP19:BQ19"/>
    <mergeCell ref="BR19:BS19"/>
    <mergeCell ref="BB18:BC18"/>
    <mergeCell ref="BR17:BS17"/>
    <mergeCell ref="Z27:AA27"/>
    <mergeCell ref="C19:D19"/>
    <mergeCell ref="H19:J19"/>
    <mergeCell ref="N19:P19"/>
    <mergeCell ref="BB22:BC22"/>
    <mergeCell ref="Z22:AA22"/>
    <mergeCell ref="AX17:AY17"/>
    <mergeCell ref="BT22:BU22"/>
    <mergeCell ref="AR20:AS20"/>
    <mergeCell ref="C18:D18"/>
    <mergeCell ref="N18:P18"/>
    <mergeCell ref="R19:S19"/>
    <mergeCell ref="V18:W18"/>
    <mergeCell ref="BT16:BU16"/>
    <mergeCell ref="BT13:BU13"/>
    <mergeCell ref="A14:CA14"/>
    <mergeCell ref="BM13:BN13"/>
    <mergeCell ref="BP13:BQ13"/>
    <mergeCell ref="AR13:AS13"/>
    <mergeCell ref="V13:W13"/>
    <mergeCell ref="Z13:AA13"/>
    <mergeCell ref="AB13:AC13"/>
    <mergeCell ref="AD13:AE13"/>
    <mergeCell ref="AG13:AH13"/>
    <mergeCell ref="A13:E13"/>
    <mergeCell ref="H13:J13"/>
    <mergeCell ref="K13:L13"/>
    <mergeCell ref="N13:P13"/>
    <mergeCell ref="BB16:BC16"/>
    <mergeCell ref="BD16:BE16"/>
    <mergeCell ref="BF16:BH16"/>
    <mergeCell ref="AV13:AW13"/>
    <mergeCell ref="BT15:BU15"/>
    <mergeCell ref="AT15:AU15"/>
    <mergeCell ref="AL15:AM15"/>
    <mergeCell ref="C16:D16"/>
    <mergeCell ref="H16:J16"/>
    <mergeCell ref="C15:D15"/>
    <mergeCell ref="H15:J15"/>
    <mergeCell ref="K15:L15"/>
    <mergeCell ref="N15:P15"/>
    <mergeCell ref="Z18:AA18"/>
    <mergeCell ref="AV18:AW18"/>
    <mergeCell ref="V17:W17"/>
    <mergeCell ref="Z19:AA19"/>
    <mergeCell ref="AZ19:BA19"/>
    <mergeCell ref="BD18:BE18"/>
    <mergeCell ref="C21:D21"/>
    <mergeCell ref="H21:J21"/>
    <mergeCell ref="K21:L21"/>
    <mergeCell ref="N21:P21"/>
    <mergeCell ref="R21:S21"/>
    <mergeCell ref="AO19:AQ19"/>
    <mergeCell ref="AO18:AQ18"/>
    <mergeCell ref="V16:W16"/>
    <mergeCell ref="AD19:AE19"/>
    <mergeCell ref="AG19:AH19"/>
    <mergeCell ref="AV19:AW19"/>
    <mergeCell ref="AI19:AK19"/>
    <mergeCell ref="AR18:AS18"/>
    <mergeCell ref="AT18:AU18"/>
    <mergeCell ref="AX18:AY18"/>
    <mergeCell ref="AZ18:BA18"/>
    <mergeCell ref="AX20:AY20"/>
    <mergeCell ref="AZ20:BA20"/>
    <mergeCell ref="K19:L19"/>
    <mergeCell ref="R17:S17"/>
    <mergeCell ref="AT20:AU20"/>
    <mergeCell ref="AV20:AW20"/>
    <mergeCell ref="BJ20:BL20"/>
    <mergeCell ref="BM20:BN20"/>
    <mergeCell ref="BP20:BQ20"/>
    <mergeCell ref="AD22:AE22"/>
    <mergeCell ref="AG22:AH22"/>
    <mergeCell ref="AI20:AK20"/>
    <mergeCell ref="C20:D20"/>
    <mergeCell ref="H20:J20"/>
    <mergeCell ref="K20:L20"/>
    <mergeCell ref="R20:S20"/>
    <mergeCell ref="V19:W19"/>
    <mergeCell ref="AL19:AM19"/>
    <mergeCell ref="T19:U19"/>
    <mergeCell ref="A22:E22"/>
    <mergeCell ref="H22:J22"/>
    <mergeCell ref="K22:L22"/>
    <mergeCell ref="N22:P22"/>
    <mergeCell ref="BJ21:BL21"/>
    <mergeCell ref="BR22:BS22"/>
    <mergeCell ref="AR22:AS22"/>
    <mergeCell ref="AT22:AU22"/>
    <mergeCell ref="AV22:AW22"/>
    <mergeCell ref="AX22:AY22"/>
    <mergeCell ref="AZ22:BA22"/>
    <mergeCell ref="V22:W22"/>
    <mergeCell ref="R22:S22"/>
    <mergeCell ref="T22:U22"/>
    <mergeCell ref="BD22:BE22"/>
    <mergeCell ref="AI22:AK22"/>
    <mergeCell ref="BF28:BH28"/>
    <mergeCell ref="AT29:AU29"/>
    <mergeCell ref="AI34:AK34"/>
    <mergeCell ref="AI29:AK29"/>
    <mergeCell ref="H28:J28"/>
    <mergeCell ref="K28:L28"/>
    <mergeCell ref="N28:P28"/>
    <mergeCell ref="AV34:AW34"/>
    <mergeCell ref="V34:W34"/>
    <mergeCell ref="BM34:BN34"/>
    <mergeCell ref="Z34:AA34"/>
    <mergeCell ref="Z28:AA28"/>
    <mergeCell ref="AL28:AM28"/>
    <mergeCell ref="BR29:BS29"/>
    <mergeCell ref="T31:U31"/>
    <mergeCell ref="N25:P25"/>
    <mergeCell ref="AG29:AH29"/>
    <mergeCell ref="AZ29:BA29"/>
    <mergeCell ref="BR27:BS27"/>
    <mergeCell ref="T26:U26"/>
    <mergeCell ref="V26:W26"/>
    <mergeCell ref="A29:E29"/>
    <mergeCell ref="V29:W29"/>
    <mergeCell ref="R29:S29"/>
    <mergeCell ref="T29:U29"/>
    <mergeCell ref="H34:J34"/>
    <mergeCell ref="BJ29:BL29"/>
    <mergeCell ref="R34:S34"/>
    <mergeCell ref="K34:L34"/>
    <mergeCell ref="N34:P34"/>
    <mergeCell ref="BD34:BE34"/>
    <mergeCell ref="BF34:BH34"/>
    <mergeCell ref="BM29:BN29"/>
    <mergeCell ref="BP29:BQ29"/>
    <mergeCell ref="V31:W31"/>
    <mergeCell ref="BM28:BN28"/>
    <mergeCell ref="AX34:AY34"/>
    <mergeCell ref="R31:S31"/>
    <mergeCell ref="A34:E35"/>
    <mergeCell ref="F35:M35"/>
    <mergeCell ref="AT28:AU28"/>
    <mergeCell ref="AX29:AY29"/>
    <mergeCell ref="T34:U34"/>
    <mergeCell ref="BF33:BH33"/>
    <mergeCell ref="AI33:AK33"/>
    <mergeCell ref="AL33:AM33"/>
    <mergeCell ref="AO33:AQ33"/>
    <mergeCell ref="AR33:AS33"/>
    <mergeCell ref="AX32:AY32"/>
    <mergeCell ref="AL32:AM32"/>
    <mergeCell ref="AO32:AQ32"/>
    <mergeCell ref="T32:U32"/>
    <mergeCell ref="AB33:AC33"/>
    <mergeCell ref="BT27:BU27"/>
    <mergeCell ref="AG34:AH34"/>
    <mergeCell ref="BP27:BQ27"/>
    <mergeCell ref="AR27:AS27"/>
    <mergeCell ref="V28:W28"/>
    <mergeCell ref="H31:J31"/>
    <mergeCell ref="K31:L31"/>
    <mergeCell ref="N31:P31"/>
    <mergeCell ref="BR33:BS33"/>
    <mergeCell ref="BD33:BE33"/>
    <mergeCell ref="N27:P27"/>
    <mergeCell ref="R27:S27"/>
    <mergeCell ref="AG27:AH27"/>
    <mergeCell ref="AG28:AH28"/>
    <mergeCell ref="AI28:AK28"/>
    <mergeCell ref="AL34:AM34"/>
    <mergeCell ref="BF29:BH29"/>
    <mergeCell ref="N33:P33"/>
    <mergeCell ref="BF31:BH31"/>
    <mergeCell ref="AO31:AQ31"/>
    <mergeCell ref="BB31:BC31"/>
    <mergeCell ref="BD31:BE31"/>
    <mergeCell ref="C26:D26"/>
    <mergeCell ref="AX41:AY41"/>
    <mergeCell ref="AI40:AS40"/>
    <mergeCell ref="AT40:BC40"/>
    <mergeCell ref="AO41:AQ41"/>
    <mergeCell ref="H29:J29"/>
    <mergeCell ref="K29:L29"/>
    <mergeCell ref="N29:P29"/>
    <mergeCell ref="AZ34:BA34"/>
    <mergeCell ref="BB34:BC34"/>
    <mergeCell ref="AL29:AM29"/>
    <mergeCell ref="BB29:BC29"/>
    <mergeCell ref="T33:U33"/>
    <mergeCell ref="AG33:AH33"/>
    <mergeCell ref="AD29:AE29"/>
    <mergeCell ref="A30:CA30"/>
    <mergeCell ref="C31:D31"/>
    <mergeCell ref="BT41:BU41"/>
    <mergeCell ref="BR41:BS41"/>
    <mergeCell ref="BJ41:BL41"/>
    <mergeCell ref="R33:S33"/>
    <mergeCell ref="BM31:BN31"/>
    <mergeCell ref="BJ33:BL33"/>
    <mergeCell ref="AT41:AU41"/>
    <mergeCell ref="BW40:CA40"/>
    <mergeCell ref="AI41:AK41"/>
    <mergeCell ref="BB41:BC41"/>
    <mergeCell ref="Z40:AH40"/>
    <mergeCell ref="BT32:BU32"/>
    <mergeCell ref="AV33:AW33"/>
    <mergeCell ref="BO40:BV40"/>
    <mergeCell ref="AI31:AK31"/>
    <mergeCell ref="R40:Y40"/>
    <mergeCell ref="BT33:BU33"/>
    <mergeCell ref="AT33:AU33"/>
    <mergeCell ref="BB33:BC33"/>
    <mergeCell ref="AB31:AC31"/>
    <mergeCell ref="AD31:AE31"/>
    <mergeCell ref="Z33:AA33"/>
    <mergeCell ref="AR32:AS32"/>
    <mergeCell ref="AT32:AU32"/>
    <mergeCell ref="V33:W33"/>
    <mergeCell ref="AD33:AE33"/>
    <mergeCell ref="AZ33:BA33"/>
    <mergeCell ref="BM32:BN32"/>
    <mergeCell ref="BP32:BQ32"/>
    <mergeCell ref="AV31:AW31"/>
    <mergeCell ref="AO34:AQ34"/>
    <mergeCell ref="BM33:BN33"/>
    <mergeCell ref="BJ32:BL32"/>
    <mergeCell ref="V32:W32"/>
    <mergeCell ref="Z32:AA32"/>
    <mergeCell ref="AB32:AC32"/>
    <mergeCell ref="AD32:AE32"/>
    <mergeCell ref="BP31:BQ31"/>
    <mergeCell ref="BR31:BS31"/>
    <mergeCell ref="BT34:BU34"/>
    <mergeCell ref="BT31:BU31"/>
    <mergeCell ref="BP33:BQ33"/>
    <mergeCell ref="BO39:CA39"/>
    <mergeCell ref="BR45:BS45"/>
    <mergeCell ref="BJ45:BL45"/>
    <mergeCell ref="BM45:BN45"/>
    <mergeCell ref="AG43:AH43"/>
    <mergeCell ref="AI43:AK43"/>
    <mergeCell ref="AL43:AM43"/>
    <mergeCell ref="AO43:AQ43"/>
    <mergeCell ref="AR43:AS43"/>
    <mergeCell ref="AT43:AU43"/>
    <mergeCell ref="AV43:AW43"/>
    <mergeCell ref="BF43:BH43"/>
    <mergeCell ref="BR43:BS43"/>
    <mergeCell ref="BF45:BH45"/>
    <mergeCell ref="BD41:BE41"/>
    <mergeCell ref="BF41:BH41"/>
    <mergeCell ref="AV32:AW32"/>
    <mergeCell ref="AL45:AM45"/>
    <mergeCell ref="BB45:BC45"/>
    <mergeCell ref="BR32:BS32"/>
    <mergeCell ref="BP43:BQ43"/>
    <mergeCell ref="BF44:BH44"/>
    <mergeCell ref="BF32:BH32"/>
    <mergeCell ref="AG32:AH32"/>
    <mergeCell ref="AI32:AK32"/>
    <mergeCell ref="BR44:BS44"/>
    <mergeCell ref="BB44:BC44"/>
    <mergeCell ref="BM41:BN41"/>
    <mergeCell ref="BJ43:BL43"/>
    <mergeCell ref="AZ41:BA41"/>
    <mergeCell ref="BT43:BU43"/>
    <mergeCell ref="AZ43:BA43"/>
    <mergeCell ref="BB43:BC43"/>
    <mergeCell ref="AX43:AY43"/>
    <mergeCell ref="BR46:BS46"/>
    <mergeCell ref="BT46:BU46"/>
    <mergeCell ref="BD43:BE43"/>
    <mergeCell ref="A38:A41"/>
    <mergeCell ref="C38:D41"/>
    <mergeCell ref="E38:E41"/>
    <mergeCell ref="F38:G38"/>
    <mergeCell ref="F39:F41"/>
    <mergeCell ref="AO45:AQ45"/>
    <mergeCell ref="BD45:BE45"/>
    <mergeCell ref="AV46:AW46"/>
    <mergeCell ref="AB46:AC46"/>
    <mergeCell ref="BT45:BU45"/>
    <mergeCell ref="H46:J46"/>
    <mergeCell ref="K46:L46"/>
    <mergeCell ref="N46:P46"/>
    <mergeCell ref="R46:S46"/>
    <mergeCell ref="V45:W45"/>
    <mergeCell ref="Z45:AA45"/>
    <mergeCell ref="AB45:AC45"/>
    <mergeCell ref="AD45:AE45"/>
    <mergeCell ref="R45:S45"/>
    <mergeCell ref="A42:CA42"/>
    <mergeCell ref="AV41:AW41"/>
    <mergeCell ref="H38:CA38"/>
    <mergeCell ref="H39:BN39"/>
    <mergeCell ref="T46:U46"/>
    <mergeCell ref="AD46:AE46"/>
    <mergeCell ref="BJ49:BL49"/>
    <mergeCell ref="AX45:AY45"/>
    <mergeCell ref="AZ45:BA45"/>
    <mergeCell ref="AT46:AU46"/>
    <mergeCell ref="BF46:BH46"/>
    <mergeCell ref="AR47:AS47"/>
    <mergeCell ref="AT47:AU47"/>
    <mergeCell ref="V48:W48"/>
    <mergeCell ref="AL46:AM46"/>
    <mergeCell ref="Z46:AA46"/>
    <mergeCell ref="Z50:AA50"/>
    <mergeCell ref="AB50:AC50"/>
    <mergeCell ref="AG49:AH49"/>
    <mergeCell ref="BP49:BQ49"/>
    <mergeCell ref="AI45:AK45"/>
    <mergeCell ref="BP45:BQ45"/>
    <mergeCell ref="AV50:AW50"/>
    <mergeCell ref="BP50:BQ50"/>
    <mergeCell ref="BP46:BQ46"/>
    <mergeCell ref="BP47:BQ47"/>
    <mergeCell ref="BD46:BE46"/>
    <mergeCell ref="BF47:BH47"/>
    <mergeCell ref="AG50:AH50"/>
    <mergeCell ref="AI50:AK50"/>
    <mergeCell ref="AL50:AM50"/>
    <mergeCell ref="AO50:AQ50"/>
    <mergeCell ref="V49:W49"/>
    <mergeCell ref="Z49:AA49"/>
    <mergeCell ref="BB47:BC47"/>
    <mergeCell ref="AX48:AY48"/>
    <mergeCell ref="Z47:AA47"/>
    <mergeCell ref="AD47:AE47"/>
    <mergeCell ref="AB44:AC44"/>
    <mergeCell ref="AD44:AE44"/>
    <mergeCell ref="AG44:AH44"/>
    <mergeCell ref="AO48:AQ48"/>
    <mergeCell ref="V44:W44"/>
    <mergeCell ref="Z44:AA44"/>
    <mergeCell ref="T45:U45"/>
    <mergeCell ref="T52:U52"/>
    <mergeCell ref="AR52:AS52"/>
    <mergeCell ref="AT52:AU52"/>
    <mergeCell ref="AV52:AW52"/>
    <mergeCell ref="AD52:AE52"/>
    <mergeCell ref="AG52:AH52"/>
    <mergeCell ref="AI52:AK52"/>
    <mergeCell ref="AL52:AM52"/>
    <mergeCell ref="AO52:AQ52"/>
    <mergeCell ref="AG47:AH47"/>
    <mergeCell ref="AL47:AM47"/>
    <mergeCell ref="AO47:AQ47"/>
    <mergeCell ref="AB47:AC47"/>
    <mergeCell ref="AR50:AS50"/>
    <mergeCell ref="V52:W52"/>
    <mergeCell ref="Z52:AA52"/>
    <mergeCell ref="AR48:AS48"/>
    <mergeCell ref="AL48:AM48"/>
    <mergeCell ref="AV47:AW47"/>
    <mergeCell ref="AO49:AQ49"/>
    <mergeCell ref="BM50:BN50"/>
    <mergeCell ref="BD50:BE50"/>
    <mergeCell ref="V50:W50"/>
    <mergeCell ref="AD50:AE50"/>
    <mergeCell ref="AI44:AK44"/>
    <mergeCell ref="BJ44:BL44"/>
    <mergeCell ref="BM44:BN44"/>
    <mergeCell ref="BP44:BQ44"/>
    <mergeCell ref="AB52:AC52"/>
    <mergeCell ref="BJ50:BL50"/>
    <mergeCell ref="A51:CA51"/>
    <mergeCell ref="C52:D52"/>
    <mergeCell ref="H52:J52"/>
    <mergeCell ref="K52:L52"/>
    <mergeCell ref="BD44:BE44"/>
    <mergeCell ref="AG45:AH45"/>
    <mergeCell ref="AV45:AW45"/>
    <mergeCell ref="H45:J45"/>
    <mergeCell ref="K45:L45"/>
    <mergeCell ref="AO46:AQ46"/>
    <mergeCell ref="AR46:AS46"/>
    <mergeCell ref="AZ46:BA46"/>
    <mergeCell ref="BB46:BC46"/>
    <mergeCell ref="R44:S44"/>
    <mergeCell ref="T44:U44"/>
    <mergeCell ref="C44:D44"/>
    <mergeCell ref="BM49:BN49"/>
    <mergeCell ref="BR52:BS52"/>
    <mergeCell ref="AB49:AC49"/>
    <mergeCell ref="AD49:AE49"/>
    <mergeCell ref="BT52:BU52"/>
    <mergeCell ref="A50:E50"/>
    <mergeCell ref="H50:J50"/>
    <mergeCell ref="K50:L50"/>
    <mergeCell ref="N50:P50"/>
    <mergeCell ref="R50:S50"/>
    <mergeCell ref="C45:D46"/>
    <mergeCell ref="AX44:AY44"/>
    <mergeCell ref="AZ44:BA44"/>
    <mergeCell ref="AV44:AW44"/>
    <mergeCell ref="AG46:AH46"/>
    <mergeCell ref="AI46:AK46"/>
    <mergeCell ref="AR45:AS45"/>
    <mergeCell ref="N45:P45"/>
    <mergeCell ref="C49:D49"/>
    <mergeCell ref="AR49:AS49"/>
    <mergeCell ref="AT49:AU49"/>
    <mergeCell ref="AV49:AW49"/>
    <mergeCell ref="H49:J49"/>
    <mergeCell ref="K49:L49"/>
    <mergeCell ref="AI48:AK48"/>
    <mergeCell ref="T49:U49"/>
    <mergeCell ref="AI49:AK49"/>
    <mergeCell ref="K44:L44"/>
    <mergeCell ref="N44:P44"/>
    <mergeCell ref="AT45:AU45"/>
    <mergeCell ref="AR44:AS44"/>
    <mergeCell ref="AT44:AU44"/>
    <mergeCell ref="AX49:AY49"/>
    <mergeCell ref="AZ49:BA49"/>
    <mergeCell ref="V46:W46"/>
    <mergeCell ref="AX46:AY46"/>
    <mergeCell ref="AL44:AM44"/>
    <mergeCell ref="AO44:AQ44"/>
    <mergeCell ref="BT44:BU44"/>
    <mergeCell ref="BR50:BS50"/>
    <mergeCell ref="BT50:BU50"/>
    <mergeCell ref="AX52:AY52"/>
    <mergeCell ref="AZ52:BA52"/>
    <mergeCell ref="BF52:BH52"/>
    <mergeCell ref="BJ52:BL52"/>
    <mergeCell ref="BB52:BC52"/>
    <mergeCell ref="BD52:BE52"/>
    <mergeCell ref="BD54:BE54"/>
    <mergeCell ref="BF54:BH54"/>
    <mergeCell ref="BJ54:BL54"/>
    <mergeCell ref="AV54:AW54"/>
    <mergeCell ref="AX54:AY54"/>
    <mergeCell ref="AO54:AQ54"/>
    <mergeCell ref="AR54:AS54"/>
    <mergeCell ref="AT54:AU54"/>
    <mergeCell ref="BR49:BS49"/>
    <mergeCell ref="BT49:BU49"/>
    <mergeCell ref="BP52:BQ52"/>
    <mergeCell ref="AX50:AY50"/>
    <mergeCell ref="AZ50:BA50"/>
    <mergeCell ref="AT50:AU50"/>
    <mergeCell ref="BM52:BN52"/>
    <mergeCell ref="BF50:BH50"/>
    <mergeCell ref="BB50:BC50"/>
    <mergeCell ref="BB49:BC49"/>
    <mergeCell ref="BD49:BE49"/>
    <mergeCell ref="BF49:BH49"/>
    <mergeCell ref="BT53:BU53"/>
    <mergeCell ref="BP53:BQ53"/>
    <mergeCell ref="BF53:BH53"/>
    <mergeCell ref="BR53:BS53"/>
    <mergeCell ref="C53:D53"/>
    <mergeCell ref="H53:J53"/>
    <mergeCell ref="K53:L53"/>
    <mergeCell ref="N53:P53"/>
    <mergeCell ref="R53:S53"/>
    <mergeCell ref="T53:U53"/>
    <mergeCell ref="AG54:AH54"/>
    <mergeCell ref="AI54:AK54"/>
    <mergeCell ref="BM54:BN54"/>
    <mergeCell ref="A55:CA55"/>
    <mergeCell ref="H56:J56"/>
    <mergeCell ref="K56:L56"/>
    <mergeCell ref="N56:P56"/>
    <mergeCell ref="R56:S56"/>
    <mergeCell ref="BR56:BS56"/>
    <mergeCell ref="H54:J54"/>
    <mergeCell ref="K54:L54"/>
    <mergeCell ref="N54:P54"/>
    <mergeCell ref="V54:W54"/>
    <mergeCell ref="Z54:AA54"/>
    <mergeCell ref="AL54:AM54"/>
    <mergeCell ref="AB54:AC54"/>
    <mergeCell ref="AD54:AE54"/>
    <mergeCell ref="BT56:BU56"/>
    <mergeCell ref="BB56:BC56"/>
    <mergeCell ref="BP56:BQ56"/>
    <mergeCell ref="AO56:AQ56"/>
    <mergeCell ref="AR56:AS56"/>
    <mergeCell ref="AT56:AU56"/>
    <mergeCell ref="BT54:BU54"/>
    <mergeCell ref="BP54:BQ54"/>
    <mergeCell ref="BR54:BS54"/>
    <mergeCell ref="BD58:BE58"/>
    <mergeCell ref="BF58:BH58"/>
    <mergeCell ref="BJ58:BL58"/>
    <mergeCell ref="BM58:BN58"/>
    <mergeCell ref="C58:D58"/>
    <mergeCell ref="H58:J58"/>
    <mergeCell ref="K58:L58"/>
    <mergeCell ref="N58:P58"/>
    <mergeCell ref="T56:U56"/>
    <mergeCell ref="V56:W56"/>
    <mergeCell ref="BJ56:BL56"/>
    <mergeCell ref="Z56:AA56"/>
    <mergeCell ref="AB56:AC56"/>
    <mergeCell ref="AD56:AE56"/>
    <mergeCell ref="AG56:AH56"/>
    <mergeCell ref="AI56:AK56"/>
    <mergeCell ref="BD56:BE56"/>
    <mergeCell ref="BF56:BH56"/>
    <mergeCell ref="BM56:BN56"/>
    <mergeCell ref="R58:S58"/>
    <mergeCell ref="T58:U58"/>
    <mergeCell ref="V58:W58"/>
    <mergeCell ref="Z58:AA58"/>
    <mergeCell ref="C57:BN57"/>
    <mergeCell ref="AB58:AC58"/>
    <mergeCell ref="AD58:AE58"/>
    <mergeCell ref="AR58:AS58"/>
    <mergeCell ref="AT58:AU58"/>
    <mergeCell ref="BT58:BU58"/>
    <mergeCell ref="BR58:BS58"/>
    <mergeCell ref="A54:E54"/>
    <mergeCell ref="AZ54:BA54"/>
    <mergeCell ref="BB54:BC54"/>
    <mergeCell ref="BP60:BQ60"/>
    <mergeCell ref="AX60:AY60"/>
    <mergeCell ref="AZ60:BA60"/>
    <mergeCell ref="BB60:BC60"/>
    <mergeCell ref="Z62:AA62"/>
    <mergeCell ref="AZ58:BA58"/>
    <mergeCell ref="BB58:BC58"/>
    <mergeCell ref="BP58:BQ58"/>
    <mergeCell ref="AV58:AW58"/>
    <mergeCell ref="AX58:AY58"/>
    <mergeCell ref="AG58:AH58"/>
    <mergeCell ref="AI58:AK58"/>
    <mergeCell ref="AL58:AM58"/>
    <mergeCell ref="AO58:AQ58"/>
    <mergeCell ref="AR60:AS60"/>
    <mergeCell ref="AT60:AU60"/>
    <mergeCell ref="C59:BN59"/>
    <mergeCell ref="V60:W60"/>
    <mergeCell ref="Z60:AA60"/>
    <mergeCell ref="AB60:AC60"/>
    <mergeCell ref="AD60:AE60"/>
    <mergeCell ref="BD60:BE60"/>
    <mergeCell ref="BF60:BH60"/>
    <mergeCell ref="BJ60:BL60"/>
    <mergeCell ref="BM60:BN60"/>
    <mergeCell ref="AG60:AH60"/>
    <mergeCell ref="AI60:AK60"/>
    <mergeCell ref="BR60:BS60"/>
    <mergeCell ref="BT60:BU60"/>
    <mergeCell ref="C60:D60"/>
    <mergeCell ref="H60:J60"/>
    <mergeCell ref="K60:L60"/>
    <mergeCell ref="N60:P60"/>
    <mergeCell ref="R60:S60"/>
    <mergeCell ref="T60:U60"/>
    <mergeCell ref="AL60:AM60"/>
    <mergeCell ref="AO60:AQ60"/>
    <mergeCell ref="AV60:AW60"/>
    <mergeCell ref="BT62:BU62"/>
    <mergeCell ref="AX62:AY62"/>
    <mergeCell ref="AZ62:BA62"/>
    <mergeCell ref="BB62:BC62"/>
    <mergeCell ref="BD62:BE62"/>
    <mergeCell ref="Z61:AA61"/>
    <mergeCell ref="AB61:AC61"/>
    <mergeCell ref="AD61:AE61"/>
    <mergeCell ref="AG61:AH61"/>
    <mergeCell ref="AI61:AK61"/>
    <mergeCell ref="AT61:AU61"/>
    <mergeCell ref="BT61:BU61"/>
    <mergeCell ref="AB62:AC62"/>
    <mergeCell ref="AD62:AE62"/>
    <mergeCell ref="AG62:AH62"/>
    <mergeCell ref="AI62:AK62"/>
    <mergeCell ref="C61:E61"/>
    <mergeCell ref="BF62:BH62"/>
    <mergeCell ref="BJ62:BL62"/>
    <mergeCell ref="BM62:BN62"/>
    <mergeCell ref="BP62:BQ62"/>
    <mergeCell ref="BR61:BS61"/>
    <mergeCell ref="BJ63:BL63"/>
    <mergeCell ref="BM63:BN63"/>
    <mergeCell ref="BP63:BQ63"/>
    <mergeCell ref="BP66:BQ66"/>
    <mergeCell ref="AL66:AM66"/>
    <mergeCell ref="BD64:BE64"/>
    <mergeCell ref="BB66:BC66"/>
    <mergeCell ref="BD66:BE66"/>
    <mergeCell ref="BF66:BH66"/>
    <mergeCell ref="AV66:AW66"/>
    <mergeCell ref="BR64:BS64"/>
    <mergeCell ref="BM61:BN61"/>
    <mergeCell ref="BB65:BC65"/>
    <mergeCell ref="F101:F103"/>
    <mergeCell ref="G101:G103"/>
    <mergeCell ref="AG63:AH63"/>
    <mergeCell ref="AI63:AK63"/>
    <mergeCell ref="AL63:AM63"/>
    <mergeCell ref="AO63:AQ63"/>
    <mergeCell ref="AB63:AC63"/>
    <mergeCell ref="AL62:AM62"/>
    <mergeCell ref="AO62:AQ62"/>
    <mergeCell ref="AR62:AS62"/>
    <mergeCell ref="AT62:AU62"/>
    <mergeCell ref="BR63:BS63"/>
    <mergeCell ref="AX61:AY61"/>
    <mergeCell ref="AZ61:BA61"/>
    <mergeCell ref="AZ63:BA63"/>
    <mergeCell ref="BB63:BC63"/>
    <mergeCell ref="AR61:AS61"/>
    <mergeCell ref="H65:J65"/>
    <mergeCell ref="BF61:BH61"/>
    <mergeCell ref="BJ61:BL61"/>
    <mergeCell ref="AD63:AE63"/>
    <mergeCell ref="AZ67:BA67"/>
    <mergeCell ref="BB67:BC67"/>
    <mergeCell ref="AV67:AW67"/>
    <mergeCell ref="AV62:AW62"/>
    <mergeCell ref="F72:M72"/>
    <mergeCell ref="N72:Q72"/>
    <mergeCell ref="AD64:AE64"/>
    <mergeCell ref="A71:E72"/>
    <mergeCell ref="H71:J71"/>
    <mergeCell ref="K71:L71"/>
    <mergeCell ref="V71:W71"/>
    <mergeCell ref="H70:J70"/>
    <mergeCell ref="K70:L70"/>
    <mergeCell ref="N70:P70"/>
    <mergeCell ref="R71:S71"/>
    <mergeCell ref="C65:D65"/>
    <mergeCell ref="Z65:AA65"/>
    <mergeCell ref="AB65:AC65"/>
    <mergeCell ref="V66:W66"/>
    <mergeCell ref="V64:W64"/>
    <mergeCell ref="C70:D70"/>
    <mergeCell ref="H67:J67"/>
    <mergeCell ref="K67:L67"/>
    <mergeCell ref="N67:P67"/>
    <mergeCell ref="AB67:AC67"/>
    <mergeCell ref="AX63:AY63"/>
    <mergeCell ref="R65:S65"/>
    <mergeCell ref="T65:U65"/>
    <mergeCell ref="A62:A63"/>
    <mergeCell ref="N61:P61"/>
    <mergeCell ref="N62:P62"/>
    <mergeCell ref="R62:S62"/>
    <mergeCell ref="BM64:BN64"/>
    <mergeCell ref="BP64:BQ64"/>
    <mergeCell ref="BT66:BU66"/>
    <mergeCell ref="AZ66:BA66"/>
    <mergeCell ref="Z66:AA66"/>
    <mergeCell ref="AB66:AC66"/>
    <mergeCell ref="AD66:AE66"/>
    <mergeCell ref="AG66:AH66"/>
    <mergeCell ref="AI66:AK66"/>
    <mergeCell ref="C64:D64"/>
    <mergeCell ref="H64:J64"/>
    <mergeCell ref="K64:L64"/>
    <mergeCell ref="N64:P64"/>
    <mergeCell ref="AZ64:BA64"/>
    <mergeCell ref="BB64:BC64"/>
    <mergeCell ref="AL64:AM64"/>
    <mergeCell ref="K66:L66"/>
    <mergeCell ref="N66:P66"/>
    <mergeCell ref="R66:S66"/>
    <mergeCell ref="T66:U66"/>
    <mergeCell ref="BJ64:BL64"/>
    <mergeCell ref="BF64:BH64"/>
    <mergeCell ref="BR66:BS66"/>
    <mergeCell ref="AT66:AU66"/>
    <mergeCell ref="C66:D66"/>
    <mergeCell ref="BR62:BS62"/>
    <mergeCell ref="AL61:AM61"/>
    <mergeCell ref="AO61:AQ61"/>
    <mergeCell ref="BD61:BE61"/>
    <mergeCell ref="AD53:AE53"/>
    <mergeCell ref="AG53:AH53"/>
    <mergeCell ref="AV53:AW53"/>
    <mergeCell ref="AX53:AY53"/>
    <mergeCell ref="AZ53:BA53"/>
    <mergeCell ref="BB53:BC53"/>
    <mergeCell ref="BB61:BC61"/>
    <mergeCell ref="AL103:AM103"/>
    <mergeCell ref="AL56:AM56"/>
    <mergeCell ref="AX56:AY56"/>
    <mergeCell ref="AZ56:BA56"/>
    <mergeCell ref="AV56:AW56"/>
    <mergeCell ref="R61:S61"/>
    <mergeCell ref="T61:U61"/>
    <mergeCell ref="V63:W63"/>
    <mergeCell ref="Z63:AA63"/>
    <mergeCell ref="AV61:AW61"/>
    <mergeCell ref="Z102:AH102"/>
    <mergeCell ref="AG64:AH64"/>
    <mergeCell ref="AG67:AH67"/>
    <mergeCell ref="R63:S63"/>
    <mergeCell ref="T63:U63"/>
    <mergeCell ref="AO103:AQ103"/>
    <mergeCell ref="AR103:AS103"/>
    <mergeCell ref="AD67:AE67"/>
    <mergeCell ref="T64:U64"/>
    <mergeCell ref="AR67:AS67"/>
    <mergeCell ref="AL67:AM67"/>
    <mergeCell ref="BD53:BE53"/>
    <mergeCell ref="BM53:BN53"/>
    <mergeCell ref="AB53:AC53"/>
    <mergeCell ref="AO53:AQ53"/>
    <mergeCell ref="AR53:AS53"/>
    <mergeCell ref="BJ53:BL53"/>
    <mergeCell ref="Z53:AA53"/>
    <mergeCell ref="BT67:BU67"/>
    <mergeCell ref="A68:CA68"/>
    <mergeCell ref="BJ67:BL67"/>
    <mergeCell ref="BM67:BN67"/>
    <mergeCell ref="BP67:BQ67"/>
    <mergeCell ref="BR67:BS67"/>
    <mergeCell ref="A67:E67"/>
    <mergeCell ref="BP70:BQ70"/>
    <mergeCell ref="BR70:BS70"/>
    <mergeCell ref="BM70:BN70"/>
    <mergeCell ref="BM69:BN69"/>
    <mergeCell ref="BP69:BQ69"/>
    <mergeCell ref="BR69:BS69"/>
    <mergeCell ref="BT69:BU69"/>
    <mergeCell ref="BP61:BQ61"/>
    <mergeCell ref="H66:J66"/>
    <mergeCell ref="BD63:BE63"/>
    <mergeCell ref="R70:S70"/>
    <mergeCell ref="T70:U70"/>
    <mergeCell ref="AI53:AK53"/>
    <mergeCell ref="AL53:AM53"/>
    <mergeCell ref="AT53:AU53"/>
    <mergeCell ref="V53:W53"/>
    <mergeCell ref="Z70:AA70"/>
    <mergeCell ref="AB70:AC70"/>
    <mergeCell ref="AX71:AY71"/>
    <mergeCell ref="AZ71:BA71"/>
    <mergeCell ref="BJ70:BL70"/>
    <mergeCell ref="BJ71:BL71"/>
    <mergeCell ref="AO71:AQ71"/>
    <mergeCell ref="AR71:AS71"/>
    <mergeCell ref="AI71:AK71"/>
    <mergeCell ref="AL71:AM71"/>
    <mergeCell ref="AV71:AW71"/>
    <mergeCell ref="BF71:BH71"/>
    <mergeCell ref="AV70:AW70"/>
    <mergeCell ref="AX70:AY70"/>
    <mergeCell ref="Z71:AA71"/>
    <mergeCell ref="BD70:BE70"/>
    <mergeCell ref="BF70:BH70"/>
    <mergeCell ref="AO70:AQ70"/>
    <mergeCell ref="AR70:AS70"/>
    <mergeCell ref="AT70:AU70"/>
    <mergeCell ref="AZ70:BA70"/>
    <mergeCell ref="BB70:BC70"/>
    <mergeCell ref="BD71:BE71"/>
    <mergeCell ref="AB71:AC71"/>
    <mergeCell ref="AD71:AE71"/>
    <mergeCell ref="AG71:AH71"/>
    <mergeCell ref="AD105:AE105"/>
    <mergeCell ref="AG105:AH105"/>
    <mergeCell ref="H105:J105"/>
    <mergeCell ref="AI105:AK105"/>
    <mergeCell ref="AI102:AS102"/>
    <mergeCell ref="AX103:AY103"/>
    <mergeCell ref="H101:BN101"/>
    <mergeCell ref="AD103:AE103"/>
    <mergeCell ref="AG103:AH103"/>
    <mergeCell ref="H103:J103"/>
    <mergeCell ref="K103:L103"/>
    <mergeCell ref="N103:P103"/>
    <mergeCell ref="AI103:AK103"/>
    <mergeCell ref="T105:U105"/>
    <mergeCell ref="V105:W105"/>
    <mergeCell ref="BB71:BC71"/>
    <mergeCell ref="BT71:BU71"/>
    <mergeCell ref="BM71:BN71"/>
    <mergeCell ref="BP71:BQ71"/>
    <mergeCell ref="AT71:AU71"/>
    <mergeCell ref="AL105:AM105"/>
    <mergeCell ref="AT102:BC102"/>
    <mergeCell ref="BD102:BN102"/>
    <mergeCell ref="BO102:BV102"/>
    <mergeCell ref="BP105:BQ105"/>
    <mergeCell ref="AT105:AU105"/>
    <mergeCell ref="AV105:AW105"/>
    <mergeCell ref="AX105:AY105"/>
    <mergeCell ref="AZ105:BA105"/>
    <mergeCell ref="BB105:BC105"/>
    <mergeCell ref="BD105:BE105"/>
    <mergeCell ref="BP103:BQ103"/>
    <mergeCell ref="BJ105:BL105"/>
    <mergeCell ref="AT103:AU103"/>
    <mergeCell ref="AV103:AW103"/>
    <mergeCell ref="AZ103:BA103"/>
    <mergeCell ref="AO105:AQ105"/>
    <mergeCell ref="BR71:BS71"/>
    <mergeCell ref="BO101:CA101"/>
    <mergeCell ref="BW102:CA102"/>
    <mergeCell ref="A104:CA104"/>
    <mergeCell ref="A100:A103"/>
    <mergeCell ref="C100:D103"/>
    <mergeCell ref="E100:E103"/>
    <mergeCell ref="F100:G100"/>
    <mergeCell ref="H100:CA100"/>
    <mergeCell ref="T103:U103"/>
    <mergeCell ref="V103:W103"/>
    <mergeCell ref="BR105:BS105"/>
    <mergeCell ref="BT105:BU105"/>
    <mergeCell ref="R103:S103"/>
    <mergeCell ref="BB103:BC103"/>
    <mergeCell ref="BD103:BE103"/>
    <mergeCell ref="Z103:AA103"/>
    <mergeCell ref="AB103:AC103"/>
    <mergeCell ref="BR103:BS103"/>
    <mergeCell ref="BT103:BU103"/>
    <mergeCell ref="Z105:AA105"/>
    <mergeCell ref="AB105:AC105"/>
    <mergeCell ref="BF103:BH103"/>
    <mergeCell ref="BJ103:BL103"/>
    <mergeCell ref="BM105:BN105"/>
    <mergeCell ref="BR106:BS106"/>
    <mergeCell ref="AR106:AS106"/>
    <mergeCell ref="BT106:BU106"/>
    <mergeCell ref="BF106:BH106"/>
    <mergeCell ref="BJ106:BL106"/>
    <mergeCell ref="V106:W106"/>
    <mergeCell ref="T106:U106"/>
    <mergeCell ref="AB106:AC106"/>
    <mergeCell ref="AD106:AE106"/>
    <mergeCell ref="BM103:BN103"/>
    <mergeCell ref="BF105:BH105"/>
    <mergeCell ref="R105:S105"/>
    <mergeCell ref="AR105:AS105"/>
    <mergeCell ref="BF108:BH108"/>
    <mergeCell ref="BJ108:BL108"/>
    <mergeCell ref="AL108:AM108"/>
    <mergeCell ref="AV108:AW108"/>
    <mergeCell ref="H106:J106"/>
    <mergeCell ref="K106:L106"/>
    <mergeCell ref="N106:P106"/>
    <mergeCell ref="R106:S106"/>
    <mergeCell ref="AT106:AU106"/>
    <mergeCell ref="BP106:BQ106"/>
    <mergeCell ref="V108:W108"/>
    <mergeCell ref="Z106:AA106"/>
    <mergeCell ref="AG106:AH106"/>
    <mergeCell ref="AI106:AK106"/>
    <mergeCell ref="BD106:BE106"/>
    <mergeCell ref="BB108:BC108"/>
    <mergeCell ref="AX106:AY106"/>
    <mergeCell ref="AZ108:BA108"/>
    <mergeCell ref="AO108:AQ108"/>
    <mergeCell ref="AX108:AY108"/>
    <mergeCell ref="A107:CA107"/>
    <mergeCell ref="C108:D108"/>
    <mergeCell ref="T108:U108"/>
    <mergeCell ref="BT108:BU108"/>
    <mergeCell ref="BM111:BN111"/>
    <mergeCell ref="BP111:BQ111"/>
    <mergeCell ref="C105:D105"/>
    <mergeCell ref="BJ111:BL111"/>
    <mergeCell ref="BD114:BE115"/>
    <mergeCell ref="BJ109:BL109"/>
    <mergeCell ref="BR113:BS113"/>
    <mergeCell ref="BM109:BN109"/>
    <mergeCell ref="H109:J109"/>
    <mergeCell ref="K109:L109"/>
    <mergeCell ref="N109:P109"/>
    <mergeCell ref="BP109:BQ109"/>
    <mergeCell ref="BM106:BN106"/>
    <mergeCell ref="BM108:BN108"/>
    <mergeCell ref="AZ106:BA106"/>
    <mergeCell ref="BB106:BC106"/>
    <mergeCell ref="AV106:AW106"/>
    <mergeCell ref="BP108:BQ108"/>
    <mergeCell ref="AL106:AM106"/>
    <mergeCell ref="AO106:AQ106"/>
    <mergeCell ref="Z108:AA108"/>
    <mergeCell ref="AG108:AH108"/>
    <mergeCell ref="AI108:AK108"/>
    <mergeCell ref="AB108:AC108"/>
    <mergeCell ref="AD108:AE108"/>
    <mergeCell ref="AR108:AS108"/>
    <mergeCell ref="AT108:AU108"/>
    <mergeCell ref="H108:J108"/>
    <mergeCell ref="K108:L108"/>
    <mergeCell ref="N108:P108"/>
    <mergeCell ref="BR108:BS108"/>
    <mergeCell ref="BD108:BE108"/>
    <mergeCell ref="BP112:BQ112"/>
    <mergeCell ref="BM117:BN117"/>
    <mergeCell ref="AV113:AW113"/>
    <mergeCell ref="AX113:AY113"/>
    <mergeCell ref="BJ116:BL117"/>
    <mergeCell ref="BT112:BU112"/>
    <mergeCell ref="BP113:BQ113"/>
    <mergeCell ref="AT109:AU109"/>
    <mergeCell ref="AV109:AW109"/>
    <mergeCell ref="Z109:AA109"/>
    <mergeCell ref="AB109:AC109"/>
    <mergeCell ref="AO109:AQ109"/>
    <mergeCell ref="AR109:AS109"/>
    <mergeCell ref="AI109:AK109"/>
    <mergeCell ref="AD109:AE109"/>
    <mergeCell ref="AG109:AH109"/>
    <mergeCell ref="AX111:AY111"/>
    <mergeCell ref="AZ111:BA111"/>
    <mergeCell ref="BB111:BC111"/>
    <mergeCell ref="AD113:AE113"/>
    <mergeCell ref="AG113:AH113"/>
    <mergeCell ref="AI113:AK113"/>
    <mergeCell ref="AT113:AU113"/>
    <mergeCell ref="AL113:AM113"/>
    <mergeCell ref="AR112:AS112"/>
    <mergeCell ref="AT112:AU112"/>
    <mergeCell ref="A110:CA110"/>
    <mergeCell ref="H113:J113"/>
    <mergeCell ref="BT109:BU109"/>
    <mergeCell ref="BR109:BS109"/>
    <mergeCell ref="BD109:BE109"/>
    <mergeCell ref="BF109:BH109"/>
    <mergeCell ref="BM125:BN125"/>
    <mergeCell ref="BJ123:BL123"/>
    <mergeCell ref="AT125:AU125"/>
    <mergeCell ref="BT125:BU125"/>
    <mergeCell ref="BP137:BQ137"/>
    <mergeCell ref="AG125:AH125"/>
    <mergeCell ref="V131:W131"/>
    <mergeCell ref="BT117:BU117"/>
    <mergeCell ref="BR117:BS117"/>
    <mergeCell ref="BM114:BN115"/>
    <mergeCell ref="AR114:AS114"/>
    <mergeCell ref="AT114:AU114"/>
    <mergeCell ref="BI116:BI117"/>
    <mergeCell ref="BP114:BQ114"/>
    <mergeCell ref="BR114:BS114"/>
    <mergeCell ref="AZ115:BA115"/>
    <mergeCell ref="BB117:BC117"/>
    <mergeCell ref="BI114:BI115"/>
    <mergeCell ref="AO114:AQ114"/>
    <mergeCell ref="BM116:BN116"/>
    <mergeCell ref="BP116:BQ116"/>
    <mergeCell ref="BR116:BS116"/>
    <mergeCell ref="BD116:BE117"/>
    <mergeCell ref="BR115:BS115"/>
    <mergeCell ref="BJ114:BL115"/>
    <mergeCell ref="AR115:AS115"/>
    <mergeCell ref="AT115:AU115"/>
    <mergeCell ref="BT114:BU114"/>
    <mergeCell ref="BT116:BU116"/>
    <mergeCell ref="BF114:BH115"/>
    <mergeCell ref="AO119:AQ119"/>
    <mergeCell ref="AX116:AY116"/>
    <mergeCell ref="BO129:CA129"/>
    <mergeCell ref="A128:A131"/>
    <mergeCell ref="N135:P135"/>
    <mergeCell ref="BD142:BE142"/>
    <mergeCell ref="R142:S142"/>
    <mergeCell ref="AI142:AK142"/>
    <mergeCell ref="BW130:CA130"/>
    <mergeCell ref="AD131:AE131"/>
    <mergeCell ref="AG131:AH131"/>
    <mergeCell ref="BF131:BH131"/>
    <mergeCell ref="BJ131:BL131"/>
    <mergeCell ref="AT131:AU131"/>
    <mergeCell ref="BR131:BS131"/>
    <mergeCell ref="BP131:BQ131"/>
    <mergeCell ref="BO130:BV130"/>
    <mergeCell ref="BP133:BQ133"/>
    <mergeCell ref="AG133:AH133"/>
    <mergeCell ref="AV138:AW138"/>
    <mergeCell ref="AO142:AQ142"/>
    <mergeCell ref="AR142:AS142"/>
    <mergeCell ref="AG142:AH142"/>
    <mergeCell ref="AI140:AK140"/>
    <mergeCell ref="AI138:AK138"/>
    <mergeCell ref="BD131:BE131"/>
    <mergeCell ref="BD130:BN130"/>
    <mergeCell ref="AO131:AQ131"/>
    <mergeCell ref="BJ141:BL141"/>
    <mergeCell ref="BR142:BS142"/>
    <mergeCell ref="BR141:BS141"/>
    <mergeCell ref="BR138:BS138"/>
    <mergeCell ref="V138:W138"/>
    <mergeCell ref="BF133:BH133"/>
    <mergeCell ref="BJ133:BL133"/>
    <mergeCell ref="AR137:AS137"/>
    <mergeCell ref="AB133:AC133"/>
    <mergeCell ref="AR138:AS138"/>
    <mergeCell ref="Z138:AA138"/>
    <mergeCell ref="BF138:BH138"/>
    <mergeCell ref="BJ138:BL138"/>
    <mergeCell ref="BM138:BN138"/>
    <mergeCell ref="AV140:AW140"/>
    <mergeCell ref="AO140:AQ140"/>
    <mergeCell ref="BB140:BC140"/>
    <mergeCell ref="AZ140:BA140"/>
    <mergeCell ref="AB143:AC143"/>
    <mergeCell ref="AZ144:BA144"/>
    <mergeCell ref="AI143:AK143"/>
    <mergeCell ref="AD144:AE144"/>
    <mergeCell ref="AX143:AY143"/>
    <mergeCell ref="AR143:AS143"/>
    <mergeCell ref="BF143:BH143"/>
    <mergeCell ref="BJ143:BL143"/>
    <mergeCell ref="BJ137:BL137"/>
    <mergeCell ref="V141:W141"/>
    <mergeCell ref="AG141:AH141"/>
    <mergeCell ref="BF142:BH142"/>
    <mergeCell ref="AX142:AY142"/>
    <mergeCell ref="BJ134:BL134"/>
    <mergeCell ref="BT145:BU145"/>
    <mergeCell ref="BT143:BU143"/>
    <mergeCell ref="BM144:BN145"/>
    <mergeCell ref="BB145:BC145"/>
    <mergeCell ref="H157:BN157"/>
    <mergeCell ref="V159:W159"/>
    <mergeCell ref="Z159:AA159"/>
    <mergeCell ref="AL144:AM144"/>
    <mergeCell ref="AD145:AE145"/>
    <mergeCell ref="Z144:AA144"/>
    <mergeCell ref="AV145:AW145"/>
    <mergeCell ref="AB145:AC145"/>
    <mergeCell ref="AT143:AU143"/>
    <mergeCell ref="AO145:AQ145"/>
    <mergeCell ref="AL146:AM146"/>
    <mergeCell ref="BT151:BU151"/>
    <mergeCell ref="F152:M152"/>
    <mergeCell ref="AV146:AW146"/>
    <mergeCell ref="BM143:BN143"/>
    <mergeCell ref="H148:J148"/>
    <mergeCell ref="AB148:AC148"/>
    <mergeCell ref="AD148:AE148"/>
    <mergeCell ref="AR146:AS146"/>
    <mergeCell ref="AO159:AQ159"/>
    <mergeCell ref="AZ151:BA151"/>
    <mergeCell ref="BB148:BC148"/>
    <mergeCell ref="BB144:BC144"/>
    <mergeCell ref="K151:L151"/>
    <mergeCell ref="AI151:AK151"/>
    <mergeCell ref="AB159:AC159"/>
    <mergeCell ref="AT158:BC158"/>
    <mergeCell ref="T159:U159"/>
    <mergeCell ref="BB151:BC151"/>
    <mergeCell ref="AI158:AS158"/>
    <mergeCell ref="BJ147:BL147"/>
    <mergeCell ref="AB147:AC147"/>
    <mergeCell ref="R148:S148"/>
    <mergeCell ref="AT151:AU151"/>
    <mergeCell ref="AZ159:BA159"/>
    <mergeCell ref="AX159:AY159"/>
    <mergeCell ref="AB151:AC151"/>
    <mergeCell ref="K159:L159"/>
    <mergeCell ref="AL151:AM151"/>
    <mergeCell ref="R159:S159"/>
    <mergeCell ref="AG151:AH151"/>
    <mergeCell ref="AR151:AS151"/>
    <mergeCell ref="H158:Q158"/>
    <mergeCell ref="BF159:BH159"/>
    <mergeCell ref="AO150:AQ150"/>
    <mergeCell ref="AR150:AS150"/>
    <mergeCell ref="BJ151:BL151"/>
    <mergeCell ref="AT159:AU159"/>
    <mergeCell ref="AG148:AH148"/>
    <mergeCell ref="BJ148:BL148"/>
    <mergeCell ref="BD158:BN158"/>
    <mergeCell ref="BM148:BN148"/>
    <mergeCell ref="BD150:BE150"/>
    <mergeCell ref="AI150:AK150"/>
    <mergeCell ref="AL150:AM150"/>
    <mergeCell ref="BR144:BS144"/>
    <mergeCell ref="AX141:AY141"/>
    <mergeCell ref="AZ141:BA141"/>
    <mergeCell ref="AZ143:BA143"/>
    <mergeCell ref="BP141:BQ141"/>
    <mergeCell ref="BM141:BN141"/>
    <mergeCell ref="AD143:AE143"/>
    <mergeCell ref="AO144:AQ144"/>
    <mergeCell ref="AL143:AM143"/>
    <mergeCell ref="BD144:BE145"/>
    <mergeCell ref="BB142:BC142"/>
    <mergeCell ref="BP145:BQ145"/>
    <mergeCell ref="AD142:AE142"/>
    <mergeCell ref="BJ142:BL142"/>
    <mergeCell ref="A180:A183"/>
    <mergeCell ref="C180:D183"/>
    <mergeCell ref="AD165:AE165"/>
    <mergeCell ref="AL165:AM165"/>
    <mergeCell ref="AR165:AS165"/>
    <mergeCell ref="BR167:BS167"/>
    <mergeCell ref="H174:J174"/>
    <mergeCell ref="R168:S168"/>
    <mergeCell ref="T168:U168"/>
    <mergeCell ref="AD166:AE166"/>
    <mergeCell ref="BJ165:BL165"/>
    <mergeCell ref="BM165:BN165"/>
    <mergeCell ref="AB174:AC174"/>
    <mergeCell ref="AD174:AE174"/>
    <mergeCell ref="M167:M168"/>
    <mergeCell ref="AO167:AQ167"/>
    <mergeCell ref="BR162:BS162"/>
    <mergeCell ref="H167:J167"/>
    <mergeCell ref="R166:S166"/>
    <mergeCell ref="T166:U166"/>
    <mergeCell ref="AG167:AH167"/>
    <mergeCell ref="AX162:AY162"/>
    <mergeCell ref="C164:D164"/>
    <mergeCell ref="H164:J164"/>
    <mergeCell ref="K164:L164"/>
    <mergeCell ref="K161:L161"/>
    <mergeCell ref="AV161:AW161"/>
    <mergeCell ref="AB161:AC161"/>
    <mergeCell ref="AT161:AU161"/>
    <mergeCell ref="AO161:AQ161"/>
    <mergeCell ref="AZ161:BA161"/>
    <mergeCell ref="Z161:AA161"/>
    <mergeCell ref="H162:J162"/>
    <mergeCell ref="V162:W162"/>
    <mergeCell ref="BF162:BH162"/>
    <mergeCell ref="T162:U162"/>
    <mergeCell ref="Z162:AA162"/>
    <mergeCell ref="AV167:AW167"/>
    <mergeCell ref="AZ166:BA166"/>
    <mergeCell ref="AL162:AM162"/>
    <mergeCell ref="AX161:AY161"/>
    <mergeCell ref="BD162:BE162"/>
    <mergeCell ref="BF161:BH161"/>
    <mergeCell ref="AR161:AS161"/>
    <mergeCell ref="BP162:BQ162"/>
    <mergeCell ref="BF165:BH165"/>
    <mergeCell ref="BP165:BQ165"/>
    <mergeCell ref="V174:W174"/>
    <mergeCell ref="AX171:AY171"/>
    <mergeCell ref="BT174:BU174"/>
    <mergeCell ref="AX177:AY177"/>
    <mergeCell ref="BJ177:BL177"/>
    <mergeCell ref="AO171:AQ171"/>
    <mergeCell ref="T171:U171"/>
    <mergeCell ref="V171:W171"/>
    <mergeCell ref="Z171:AA171"/>
    <mergeCell ref="BD169:BE170"/>
    <mergeCell ref="BM162:BN162"/>
    <mergeCell ref="BP168:BQ168"/>
    <mergeCell ref="BP167:BQ167"/>
    <mergeCell ref="AX168:AY168"/>
    <mergeCell ref="AR167:AS167"/>
    <mergeCell ref="AT167:AU167"/>
    <mergeCell ref="BP174:BQ174"/>
    <mergeCell ref="BR176:BS176"/>
    <mergeCell ref="BT176:BU176"/>
    <mergeCell ref="BT168:BU168"/>
    <mergeCell ref="BD167:BE168"/>
    <mergeCell ref="BI167:BI168"/>
    <mergeCell ref="BF171:BH172"/>
    <mergeCell ref="BB172:BC172"/>
    <mergeCell ref="BM167:BN168"/>
    <mergeCell ref="AG168:AH168"/>
    <mergeCell ref="BR171:BS171"/>
    <mergeCell ref="BM169:BN170"/>
    <mergeCell ref="BR169:BS170"/>
    <mergeCell ref="AG186:AH186"/>
    <mergeCell ref="AI186:AK186"/>
    <mergeCell ref="AL186:AM186"/>
    <mergeCell ref="AX186:AY186"/>
    <mergeCell ref="AT166:AU166"/>
    <mergeCell ref="BJ162:BL162"/>
    <mergeCell ref="BD176:BE176"/>
    <mergeCell ref="BF164:BH164"/>
    <mergeCell ref="Z177:AA177"/>
    <mergeCell ref="AL168:AM168"/>
    <mergeCell ref="Y169:Y170"/>
    <mergeCell ref="Z169:AA170"/>
    <mergeCell ref="AZ176:BA176"/>
    <mergeCell ref="BB176:BC176"/>
    <mergeCell ref="BB177:BC177"/>
    <mergeCell ref="BI169:BI170"/>
    <mergeCell ref="BB166:BC166"/>
    <mergeCell ref="BJ169:BL170"/>
    <mergeCell ref="AX169:AY170"/>
    <mergeCell ref="AI185:AK185"/>
    <mergeCell ref="A163:CA163"/>
    <mergeCell ref="R162:S162"/>
    <mergeCell ref="BT162:BU162"/>
    <mergeCell ref="BT166:BU166"/>
    <mergeCell ref="BR164:BS164"/>
    <mergeCell ref="AZ171:BA171"/>
    <mergeCell ref="AZ172:BA172"/>
    <mergeCell ref="BF177:BH177"/>
    <mergeCell ref="BT177:BU177"/>
    <mergeCell ref="BR174:BS174"/>
    <mergeCell ref="BT171:BU171"/>
    <mergeCell ref="N166:P166"/>
    <mergeCell ref="BT169:BU170"/>
    <mergeCell ref="BF174:BH174"/>
    <mergeCell ref="BJ171:BL172"/>
    <mergeCell ref="BB174:BC174"/>
    <mergeCell ref="BB171:BC171"/>
    <mergeCell ref="BM171:BN172"/>
    <mergeCell ref="BT172:BU172"/>
    <mergeCell ref="BT167:BU167"/>
    <mergeCell ref="BF169:BH170"/>
    <mergeCell ref="BJ167:BL168"/>
    <mergeCell ref="AG188:AH188"/>
    <mergeCell ref="AI188:AK188"/>
    <mergeCell ref="AX191:AY192"/>
    <mergeCell ref="AV188:AW188"/>
    <mergeCell ref="AT169:AU170"/>
    <mergeCell ref="AO168:AQ168"/>
    <mergeCell ref="AT168:AU168"/>
    <mergeCell ref="AZ183:BA183"/>
    <mergeCell ref="AR183:AS183"/>
    <mergeCell ref="Z182:AH182"/>
    <mergeCell ref="AB183:AC183"/>
    <mergeCell ref="AV169:AW170"/>
    <mergeCell ref="AR177:AS177"/>
    <mergeCell ref="AT177:AU177"/>
    <mergeCell ref="AO174:AQ174"/>
    <mergeCell ref="AR174:AS174"/>
    <mergeCell ref="AT174:AU174"/>
    <mergeCell ref="AI174:AK174"/>
    <mergeCell ref="AD186:AE186"/>
    <mergeCell ref="Z190:AA190"/>
    <mergeCell ref="AO190:AQ190"/>
    <mergeCell ref="AR190:AS190"/>
    <mergeCell ref="AT189:AU189"/>
    <mergeCell ref="AI190:AK190"/>
    <mergeCell ref="AL190:AM190"/>
    <mergeCell ref="T193:U193"/>
    <mergeCell ref="AO189:AQ189"/>
    <mergeCell ref="AR188:AS188"/>
    <mergeCell ref="Z188:AA188"/>
    <mergeCell ref="AB188:AC188"/>
    <mergeCell ref="AL188:AM188"/>
    <mergeCell ref="AO188:AQ188"/>
    <mergeCell ref="AG190:AH190"/>
    <mergeCell ref="AT190:AU190"/>
    <mergeCell ref="AV190:AW190"/>
    <mergeCell ref="AL193:AM193"/>
    <mergeCell ref="AB193:AC193"/>
    <mergeCell ref="AR189:AS189"/>
    <mergeCell ref="AV189:AW189"/>
    <mergeCell ref="AL189:AM189"/>
    <mergeCell ref="AT188:AU188"/>
    <mergeCell ref="AT193:AU193"/>
    <mergeCell ref="AV193:AW193"/>
    <mergeCell ref="V188:W188"/>
    <mergeCell ref="AN191:AN192"/>
    <mergeCell ref="I197:O197"/>
    <mergeCell ref="P197:BG197"/>
    <mergeCell ref="P199:R199"/>
    <mergeCell ref="S199:T199"/>
    <mergeCell ref="U199:V199"/>
    <mergeCell ref="W199:X199"/>
    <mergeCell ref="Y199:Z199"/>
    <mergeCell ref="AP200:AR200"/>
    <mergeCell ref="AS200:AT200"/>
    <mergeCell ref="AU200:AV200"/>
    <mergeCell ref="H194:J194"/>
    <mergeCell ref="K194:L194"/>
    <mergeCell ref="N194:P194"/>
    <mergeCell ref="R194:S194"/>
    <mergeCell ref="T194:U194"/>
    <mergeCell ref="F196:M196"/>
    <mergeCell ref="N196:Q196"/>
    <mergeCell ref="BD195:BE195"/>
    <mergeCell ref="D200:H203"/>
    <mergeCell ref="I200:K200"/>
    <mergeCell ref="L200:O200"/>
    <mergeCell ref="P200:R200"/>
    <mergeCell ref="I198:K199"/>
    <mergeCell ref="L198:O199"/>
    <mergeCell ref="I203:S203"/>
    <mergeCell ref="K195:L195"/>
    <mergeCell ref="N195:P195"/>
    <mergeCell ref="AO195:AQ195"/>
    <mergeCell ref="V195:W195"/>
    <mergeCell ref="Z195:AA195"/>
    <mergeCell ref="Z194:AA194"/>
    <mergeCell ref="AB195:AC195"/>
    <mergeCell ref="AB194:AC194"/>
    <mergeCell ref="AL194:AM194"/>
    <mergeCell ref="AO194:AQ194"/>
    <mergeCell ref="AR194:AS194"/>
    <mergeCell ref="W200:X200"/>
    <mergeCell ref="R195:S195"/>
    <mergeCell ref="T195:U195"/>
    <mergeCell ref="BH200:BJ200"/>
    <mergeCell ref="AA200:AB200"/>
    <mergeCell ref="AC200:AD200"/>
    <mergeCell ref="AH200:AJ200"/>
    <mergeCell ref="BS200:BT200"/>
    <mergeCell ref="AW200:AZ200"/>
    <mergeCell ref="BA200:BB200"/>
    <mergeCell ref="AK200:AL200"/>
    <mergeCell ref="AM200:AO200"/>
    <mergeCell ref="W198:AB198"/>
    <mergeCell ref="AS199:AT199"/>
    <mergeCell ref="BT194:BU194"/>
    <mergeCell ref="BJ194:BL194"/>
    <mergeCell ref="BE199:BG199"/>
    <mergeCell ref="BH199:BJ199"/>
    <mergeCell ref="BK199:BM199"/>
    <mergeCell ref="BN199:BP199"/>
    <mergeCell ref="P198:V198"/>
    <mergeCell ref="U200:V200"/>
    <mergeCell ref="Y200:Z200"/>
    <mergeCell ref="S200:T200"/>
    <mergeCell ref="BU200:BV200"/>
    <mergeCell ref="BA199:BB199"/>
    <mergeCell ref="AA199:AB199"/>
    <mergeCell ref="AE199:AG199"/>
    <mergeCell ref="AX193:AY193"/>
    <mergeCell ref="BB193:BC193"/>
    <mergeCell ref="BD193:BE193"/>
    <mergeCell ref="BJ193:BL193"/>
    <mergeCell ref="BF193:BH193"/>
    <mergeCell ref="BJ195:BL195"/>
    <mergeCell ref="BM195:BN195"/>
    <mergeCell ref="BP195:BQ195"/>
    <mergeCell ref="BR195:BS195"/>
    <mergeCell ref="AG193:AH193"/>
    <mergeCell ref="AI193:AK193"/>
    <mergeCell ref="BT195:BU195"/>
    <mergeCell ref="BB195:BC195"/>
    <mergeCell ref="BR194:BS194"/>
    <mergeCell ref="AT194:AU194"/>
    <mergeCell ref="T203:V203"/>
    <mergeCell ref="O201:BG201"/>
    <mergeCell ref="BA198:BG198"/>
    <mergeCell ref="AM199:AO199"/>
    <mergeCell ref="X203:BV203"/>
    <mergeCell ref="AV194:AW194"/>
    <mergeCell ref="AX194:AY194"/>
    <mergeCell ref="AZ194:BA194"/>
    <mergeCell ref="AI194:AK194"/>
    <mergeCell ref="BQ198:BV198"/>
    <mergeCell ref="AC198:AJ198"/>
    <mergeCell ref="AK198:AR198"/>
    <mergeCell ref="AS198:AZ198"/>
    <mergeCell ref="BM194:BN194"/>
    <mergeCell ref="AD194:AE194"/>
    <mergeCell ref="BH197:BV197"/>
    <mergeCell ref="AP199:AR199"/>
    <mergeCell ref="D204:BV204"/>
    <mergeCell ref="AE200:AG200"/>
    <mergeCell ref="A138:E138"/>
    <mergeCell ref="BD140:BE140"/>
    <mergeCell ref="BJ140:BL140"/>
    <mergeCell ref="BM140:BN140"/>
    <mergeCell ref="BT140:BU140"/>
    <mergeCell ref="BF140:BH140"/>
    <mergeCell ref="BT135:BU135"/>
    <mergeCell ref="AU199:AV199"/>
    <mergeCell ref="AW199:AZ199"/>
    <mergeCell ref="BF195:BH195"/>
    <mergeCell ref="BF194:BH194"/>
    <mergeCell ref="I201:N201"/>
    <mergeCell ref="AH199:AJ199"/>
    <mergeCell ref="BS199:BT199"/>
    <mergeCell ref="BU199:BV199"/>
    <mergeCell ref="BC199:BD199"/>
    <mergeCell ref="AZ137:BA137"/>
    <mergeCell ref="A136:CA136"/>
    <mergeCell ref="BD137:BE137"/>
    <mergeCell ref="AL135:AM135"/>
    <mergeCell ref="AD138:AE138"/>
    <mergeCell ref="AG138:AH138"/>
    <mergeCell ref="AT140:AU140"/>
    <mergeCell ref="BF137:BH137"/>
    <mergeCell ref="AT138:AU138"/>
    <mergeCell ref="BQ199:BR199"/>
    <mergeCell ref="AC199:AD199"/>
    <mergeCell ref="AK199:AL199"/>
    <mergeCell ref="BH198:BP198"/>
    <mergeCell ref="AZ195:BA195"/>
    <mergeCell ref="BH201:BV201"/>
    <mergeCell ref="O202:BG202"/>
    <mergeCell ref="BH202:BV202"/>
    <mergeCell ref="BE200:BG200"/>
    <mergeCell ref="BC200:BD200"/>
    <mergeCell ref="BK200:BM200"/>
    <mergeCell ref="BN200:BP200"/>
    <mergeCell ref="BQ200:BR200"/>
    <mergeCell ref="H119:J119"/>
    <mergeCell ref="R119:S119"/>
    <mergeCell ref="T119:U119"/>
    <mergeCell ref="AT195:AU195"/>
    <mergeCell ref="AV195:AW195"/>
    <mergeCell ref="AX195:AY195"/>
    <mergeCell ref="AI195:AK195"/>
    <mergeCell ref="AL195:AM195"/>
    <mergeCell ref="AR195:AS195"/>
    <mergeCell ref="I202:N202"/>
    <mergeCell ref="AZ193:BA193"/>
    <mergeCell ref="BP193:BQ193"/>
    <mergeCell ref="BT193:BU193"/>
    <mergeCell ref="BM193:BN193"/>
    <mergeCell ref="AD193:AE193"/>
    <mergeCell ref="BB194:BC194"/>
    <mergeCell ref="BD194:BE194"/>
    <mergeCell ref="BR193:BS193"/>
    <mergeCell ref="V194:W194"/>
    <mergeCell ref="BP194:BQ194"/>
    <mergeCell ref="AD195:AE195"/>
    <mergeCell ref="AG195:AH195"/>
    <mergeCell ref="AO193:AQ193"/>
    <mergeCell ref="AR193:AS193"/>
    <mergeCell ref="AL109:AM109"/>
    <mergeCell ref="H161:J161"/>
    <mergeCell ref="BR161:BS161"/>
    <mergeCell ref="H156:CA156"/>
    <mergeCell ref="BO158:BV158"/>
    <mergeCell ref="BW158:CA158"/>
    <mergeCell ref="BB159:BC159"/>
    <mergeCell ref="BD159:BE159"/>
    <mergeCell ref="N161:P161"/>
    <mergeCell ref="AL140:AM140"/>
    <mergeCell ref="AR140:AS140"/>
    <mergeCell ref="C141:D141"/>
    <mergeCell ref="AL138:AM138"/>
    <mergeCell ref="H141:J141"/>
    <mergeCell ref="K141:L141"/>
    <mergeCell ref="N141:P141"/>
    <mergeCell ref="AI133:AK133"/>
    <mergeCell ref="T131:U131"/>
    <mergeCell ref="BP119:BQ119"/>
    <mergeCell ref="BM161:BN161"/>
    <mergeCell ref="BT138:BU138"/>
    <mergeCell ref="BR140:BS140"/>
    <mergeCell ref="BJ124:BL124"/>
    <mergeCell ref="Z140:AA140"/>
    <mergeCell ref="BR123:BS123"/>
    <mergeCell ref="AB138:AC138"/>
    <mergeCell ref="BD124:BE124"/>
    <mergeCell ref="AZ138:BA138"/>
    <mergeCell ref="BP115:BQ115"/>
    <mergeCell ref="AV141:AW141"/>
    <mergeCell ref="Z141:AA141"/>
    <mergeCell ref="AI161:AK161"/>
    <mergeCell ref="BT124:BU124"/>
    <mergeCell ref="A132:CA132"/>
    <mergeCell ref="C146:D146"/>
    <mergeCell ref="BO157:CA157"/>
    <mergeCell ref="K146:L146"/>
    <mergeCell ref="BR151:BS151"/>
    <mergeCell ref="K148:L148"/>
    <mergeCell ref="N148:P148"/>
    <mergeCell ref="V151:W151"/>
    <mergeCell ref="E156:E159"/>
    <mergeCell ref="AI135:AK135"/>
    <mergeCell ref="AD135:AE135"/>
    <mergeCell ref="F128:G128"/>
    <mergeCell ref="R140:S140"/>
    <mergeCell ref="K140:L140"/>
    <mergeCell ref="A156:A159"/>
    <mergeCell ref="H151:J151"/>
    <mergeCell ref="C133:D133"/>
    <mergeCell ref="BM151:BN151"/>
    <mergeCell ref="G157:G159"/>
    <mergeCell ref="K138:L138"/>
    <mergeCell ref="N138:P138"/>
    <mergeCell ref="AD141:AE141"/>
    <mergeCell ref="AI130:AS130"/>
    <mergeCell ref="AL141:AM141"/>
    <mergeCell ref="AO141:AQ141"/>
    <mergeCell ref="G129:G131"/>
    <mergeCell ref="N140:P140"/>
    <mergeCell ref="AI137:AK137"/>
    <mergeCell ref="BB137:BC137"/>
    <mergeCell ref="H129:BN129"/>
    <mergeCell ref="BP140:BQ140"/>
    <mergeCell ref="BP124:BQ124"/>
    <mergeCell ref="BR124:BS124"/>
    <mergeCell ref="AZ113:BA113"/>
    <mergeCell ref="AG115:AH115"/>
    <mergeCell ref="AL112:AM112"/>
    <mergeCell ref="BP138:BQ138"/>
    <mergeCell ref="BJ125:BL125"/>
    <mergeCell ref="AL117:AM117"/>
    <mergeCell ref="AO117:AQ117"/>
    <mergeCell ref="AR117:AS117"/>
    <mergeCell ref="AT117:AU117"/>
    <mergeCell ref="AV117:AW117"/>
    <mergeCell ref="AX117:AY117"/>
    <mergeCell ref="AZ117:BA117"/>
    <mergeCell ref="AL116:AM116"/>
    <mergeCell ref="AO116:AQ116"/>
    <mergeCell ref="BM137:BN137"/>
    <mergeCell ref="BF124:BH124"/>
    <mergeCell ref="AR116:AS116"/>
    <mergeCell ref="BR119:BS119"/>
    <mergeCell ref="BM123:BN123"/>
    <mergeCell ref="AX123:AY123"/>
    <mergeCell ref="AZ135:BA135"/>
    <mergeCell ref="H128:CA128"/>
    <mergeCell ref="BJ118:BL119"/>
    <mergeCell ref="BM118:BN119"/>
    <mergeCell ref="BT120:BU120"/>
    <mergeCell ref="R138:S138"/>
    <mergeCell ref="T138:U138"/>
    <mergeCell ref="AO135:AQ135"/>
    <mergeCell ref="BT119:BU119"/>
    <mergeCell ref="BJ120:BL120"/>
    <mergeCell ref="V119:W119"/>
    <mergeCell ref="H115:J115"/>
    <mergeCell ref="G114:G115"/>
    <mergeCell ref="AB115:AC115"/>
    <mergeCell ref="AZ118:BA118"/>
    <mergeCell ref="BB118:BC118"/>
    <mergeCell ref="A125:E126"/>
    <mergeCell ref="F118:F119"/>
    <mergeCell ref="A116:A117"/>
    <mergeCell ref="E116:E117"/>
    <mergeCell ref="AI120:AK120"/>
    <mergeCell ref="AT119:AU119"/>
    <mergeCell ref="AV119:AW119"/>
    <mergeCell ref="AX119:AY119"/>
    <mergeCell ref="AZ119:BA119"/>
    <mergeCell ref="BB119:BC119"/>
    <mergeCell ref="A118:A119"/>
    <mergeCell ref="A120:E120"/>
    <mergeCell ref="AD125:AE125"/>
    <mergeCell ref="AD124:AE124"/>
    <mergeCell ref="AR118:AS118"/>
    <mergeCell ref="T120:U120"/>
    <mergeCell ref="AX118:AY118"/>
    <mergeCell ref="AV125:AW125"/>
    <mergeCell ref="AX125:AY125"/>
    <mergeCell ref="AZ125:BA125"/>
    <mergeCell ref="Z125:AA125"/>
    <mergeCell ref="AL125:AM125"/>
    <mergeCell ref="H118:J118"/>
    <mergeCell ref="R118:S118"/>
    <mergeCell ref="T118:U118"/>
    <mergeCell ref="B116:B117"/>
    <mergeCell ref="BD120:BE120"/>
    <mergeCell ref="T117:U117"/>
    <mergeCell ref="AD115:AE115"/>
    <mergeCell ref="Z122:AA122"/>
    <mergeCell ref="AB122:AC122"/>
    <mergeCell ref="AD122:AE122"/>
    <mergeCell ref="AG122:AH122"/>
    <mergeCell ref="BR118:BS118"/>
    <mergeCell ref="H131:J131"/>
    <mergeCell ref="K131:L131"/>
    <mergeCell ref="N131:P131"/>
    <mergeCell ref="H124:J124"/>
    <mergeCell ref="K124:L124"/>
    <mergeCell ref="N124:P124"/>
    <mergeCell ref="H133:J133"/>
    <mergeCell ref="AI118:AK118"/>
    <mergeCell ref="AL118:AM118"/>
    <mergeCell ref="AO118:AQ118"/>
    <mergeCell ref="N120:P120"/>
    <mergeCell ref="R120:S120"/>
    <mergeCell ref="N126:Q126"/>
    <mergeCell ref="R123:S123"/>
    <mergeCell ref="T123:U123"/>
    <mergeCell ref="H120:J120"/>
    <mergeCell ref="H125:J125"/>
    <mergeCell ref="K125:L125"/>
    <mergeCell ref="BR120:BS120"/>
    <mergeCell ref="BF123:BH123"/>
    <mergeCell ref="N122:P122"/>
    <mergeCell ref="R122:S122"/>
    <mergeCell ref="T122:U122"/>
    <mergeCell ref="V122:W122"/>
    <mergeCell ref="BR159:BS159"/>
    <mergeCell ref="A151:E152"/>
    <mergeCell ref="BJ159:BL159"/>
    <mergeCell ref="AV159:AW159"/>
    <mergeCell ref="AZ169:BA170"/>
    <mergeCell ref="AV168:AW168"/>
    <mergeCell ref="BD166:BE166"/>
    <mergeCell ref="AV165:AW165"/>
    <mergeCell ref="AX165:AY165"/>
    <mergeCell ref="C165:D165"/>
    <mergeCell ref="AX167:AY167"/>
    <mergeCell ref="T167:U167"/>
    <mergeCell ref="AP166:AQ166"/>
    <mergeCell ref="AR166:AS166"/>
    <mergeCell ref="BP166:BQ166"/>
    <mergeCell ref="AB164:AC164"/>
    <mergeCell ref="AD164:AE164"/>
    <mergeCell ref="AG164:AH164"/>
    <mergeCell ref="Z164:AA164"/>
    <mergeCell ref="BP164:BQ164"/>
    <mergeCell ref="BR165:BS165"/>
    <mergeCell ref="AB167:AC167"/>
    <mergeCell ref="Z167:AA167"/>
    <mergeCell ref="AI167:AK167"/>
    <mergeCell ref="AI165:AK165"/>
    <mergeCell ref="H165:J165"/>
    <mergeCell ref="C161:D161"/>
    <mergeCell ref="AG161:AH161"/>
    <mergeCell ref="F167:F168"/>
    <mergeCell ref="G167:G168"/>
    <mergeCell ref="K167:L168"/>
    <mergeCell ref="V168:W168"/>
    <mergeCell ref="A106:E106"/>
    <mergeCell ref="K137:L137"/>
    <mergeCell ref="N137:P137"/>
    <mergeCell ref="E112:E113"/>
    <mergeCell ref="F112:F113"/>
    <mergeCell ref="Q112:Q113"/>
    <mergeCell ref="A114:A115"/>
    <mergeCell ref="M114:M115"/>
    <mergeCell ref="N114:P115"/>
    <mergeCell ref="T125:U125"/>
    <mergeCell ref="G112:G113"/>
    <mergeCell ref="H43:J43"/>
    <mergeCell ref="K43:L43"/>
    <mergeCell ref="H114:J114"/>
    <mergeCell ref="N43:P43"/>
    <mergeCell ref="R43:S43"/>
    <mergeCell ref="T43:U43"/>
    <mergeCell ref="H130:Q130"/>
    <mergeCell ref="H137:J137"/>
    <mergeCell ref="E114:E115"/>
    <mergeCell ref="F114:F115"/>
    <mergeCell ref="M118:M119"/>
    <mergeCell ref="R133:S133"/>
    <mergeCell ref="R124:S124"/>
    <mergeCell ref="R115:S115"/>
    <mergeCell ref="T115:U115"/>
    <mergeCell ref="A109:E109"/>
    <mergeCell ref="E128:E131"/>
    <mergeCell ref="F129:F131"/>
    <mergeCell ref="H102:Q102"/>
    <mergeCell ref="H61:J61"/>
    <mergeCell ref="K61:L61"/>
    <mergeCell ref="R186:S186"/>
    <mergeCell ref="AB189:AC189"/>
    <mergeCell ref="AX174:AY174"/>
    <mergeCell ref="AZ174:BA174"/>
    <mergeCell ref="AV174:AW174"/>
    <mergeCell ref="H183:J183"/>
    <mergeCell ref="H181:BN181"/>
    <mergeCell ref="H182:Q182"/>
    <mergeCell ref="R182:Y182"/>
    <mergeCell ref="AX183:AY183"/>
    <mergeCell ref="BB189:BC189"/>
    <mergeCell ref="BB186:BC186"/>
    <mergeCell ref="BF185:BH185"/>
    <mergeCell ref="BB188:BC188"/>
    <mergeCell ref="BD188:BE188"/>
    <mergeCell ref="AT186:AU186"/>
    <mergeCell ref="Z185:AA185"/>
    <mergeCell ref="AL185:AM185"/>
    <mergeCell ref="AO185:AQ185"/>
    <mergeCell ref="AB185:AC185"/>
    <mergeCell ref="AD185:AE185"/>
    <mergeCell ref="AI189:AK189"/>
    <mergeCell ref="BF189:BH189"/>
    <mergeCell ref="AD189:AE189"/>
    <mergeCell ref="A187:CA187"/>
    <mergeCell ref="AG189:AH189"/>
    <mergeCell ref="Z189:AA189"/>
    <mergeCell ref="AT183:AU183"/>
    <mergeCell ref="AD188:AE188"/>
    <mergeCell ref="AT182:BC182"/>
    <mergeCell ref="AZ177:BA177"/>
    <mergeCell ref="T177:U177"/>
    <mergeCell ref="R183:S183"/>
    <mergeCell ref="K174:L174"/>
    <mergeCell ref="N174:P174"/>
    <mergeCell ref="AG174:AH174"/>
    <mergeCell ref="N177:P177"/>
    <mergeCell ref="AI183:AK183"/>
    <mergeCell ref="R174:S174"/>
    <mergeCell ref="Z174:AA174"/>
    <mergeCell ref="AF169:AF170"/>
    <mergeCell ref="AG169:AH170"/>
    <mergeCell ref="F178:M178"/>
    <mergeCell ref="T174:U174"/>
    <mergeCell ref="Q167:Q168"/>
    <mergeCell ref="AR169:AS170"/>
    <mergeCell ref="AV171:AW171"/>
    <mergeCell ref="AO183:AQ183"/>
    <mergeCell ref="AL183:AM183"/>
    <mergeCell ref="AI171:AK171"/>
    <mergeCell ref="R177:S177"/>
    <mergeCell ref="Z168:AA168"/>
    <mergeCell ref="C185:D185"/>
    <mergeCell ref="H185:J185"/>
    <mergeCell ref="K185:L185"/>
    <mergeCell ref="N185:P185"/>
    <mergeCell ref="AX185:AY185"/>
    <mergeCell ref="R185:S185"/>
    <mergeCell ref="T185:U185"/>
    <mergeCell ref="AV172:AW172"/>
    <mergeCell ref="AZ186:BA186"/>
    <mergeCell ref="BR189:BS189"/>
    <mergeCell ref="BT185:BU185"/>
    <mergeCell ref="BR185:BS185"/>
    <mergeCell ref="BM185:BN185"/>
    <mergeCell ref="E180:E183"/>
    <mergeCell ref="F180:G180"/>
    <mergeCell ref="F181:F183"/>
    <mergeCell ref="G181:G183"/>
    <mergeCell ref="A174:E174"/>
    <mergeCell ref="AB177:AC177"/>
    <mergeCell ref="AD183:AE183"/>
    <mergeCell ref="AG183:AH183"/>
    <mergeCell ref="H180:CA180"/>
    <mergeCell ref="BO182:BV182"/>
    <mergeCell ref="BW182:CA182"/>
    <mergeCell ref="BM177:BN177"/>
    <mergeCell ref="BP177:BQ177"/>
    <mergeCell ref="BJ174:BL174"/>
    <mergeCell ref="BD174:BE174"/>
    <mergeCell ref="BR177:BS177"/>
    <mergeCell ref="BP172:BQ172"/>
    <mergeCell ref="BI171:BI172"/>
    <mergeCell ref="BD182:BN182"/>
    <mergeCell ref="H186:J186"/>
    <mergeCell ref="T183:U183"/>
    <mergeCell ref="AR171:AS171"/>
    <mergeCell ref="AT171:AU171"/>
    <mergeCell ref="F171:F172"/>
    <mergeCell ref="V172:W172"/>
    <mergeCell ref="AD172:AE172"/>
    <mergeCell ref="AD177:AE177"/>
    <mergeCell ref="AG177:AH177"/>
    <mergeCell ref="G171:G172"/>
    <mergeCell ref="K171:L172"/>
    <mergeCell ref="M171:M172"/>
    <mergeCell ref="N171:P172"/>
    <mergeCell ref="AG185:AH185"/>
    <mergeCell ref="AR172:AS172"/>
    <mergeCell ref="AT172:AU172"/>
    <mergeCell ref="AD176:AE176"/>
    <mergeCell ref="AG176:AH176"/>
    <mergeCell ref="AI176:AK176"/>
    <mergeCell ref="AL176:AM176"/>
    <mergeCell ref="AO186:AQ186"/>
    <mergeCell ref="AR186:AS186"/>
    <mergeCell ref="AL177:AM177"/>
    <mergeCell ref="K183:L183"/>
    <mergeCell ref="AL174:AM174"/>
    <mergeCell ref="V183:W183"/>
    <mergeCell ref="Z183:AA183"/>
    <mergeCell ref="AI177:AK177"/>
    <mergeCell ref="AO177:AQ177"/>
    <mergeCell ref="V177:W177"/>
    <mergeCell ref="H177:J177"/>
    <mergeCell ref="K177:L177"/>
    <mergeCell ref="BB165:BC165"/>
    <mergeCell ref="BB168:BC168"/>
    <mergeCell ref="BB167:BC167"/>
    <mergeCell ref="BT165:BU165"/>
    <mergeCell ref="AI164:AK164"/>
    <mergeCell ref="AL164:AM164"/>
    <mergeCell ref="AO164:AQ164"/>
    <mergeCell ref="AR164:AS164"/>
    <mergeCell ref="AT164:AU164"/>
    <mergeCell ref="AV164:AW164"/>
    <mergeCell ref="AX164:AY164"/>
    <mergeCell ref="AZ164:BA164"/>
    <mergeCell ref="BB164:BC164"/>
    <mergeCell ref="BD164:BE164"/>
    <mergeCell ref="BG166:BH166"/>
    <mergeCell ref="BJ166:BL166"/>
    <mergeCell ref="BM166:BN166"/>
    <mergeCell ref="AZ168:BA168"/>
    <mergeCell ref="AT165:AU165"/>
    <mergeCell ref="BD165:BE165"/>
    <mergeCell ref="BR168:BS168"/>
    <mergeCell ref="AZ167:BA167"/>
    <mergeCell ref="AR168:AS168"/>
    <mergeCell ref="BT164:BU164"/>
    <mergeCell ref="BJ164:BL164"/>
    <mergeCell ref="BM164:BN164"/>
    <mergeCell ref="K105:L105"/>
    <mergeCell ref="N105:P105"/>
    <mergeCell ref="AB112:AC112"/>
    <mergeCell ref="V61:W61"/>
    <mergeCell ref="A186:E186"/>
    <mergeCell ref="V190:W190"/>
    <mergeCell ref="T190:U190"/>
    <mergeCell ref="T188:U188"/>
    <mergeCell ref="K188:L188"/>
    <mergeCell ref="C189:D189"/>
    <mergeCell ref="H189:J189"/>
    <mergeCell ref="R188:S188"/>
    <mergeCell ref="N188:P188"/>
    <mergeCell ref="T186:U186"/>
    <mergeCell ref="V186:W186"/>
    <mergeCell ref="N190:P190"/>
    <mergeCell ref="H188:J188"/>
    <mergeCell ref="A169:A170"/>
    <mergeCell ref="Q169:Q170"/>
    <mergeCell ref="T169:U170"/>
    <mergeCell ref="M169:M170"/>
    <mergeCell ref="H171:J171"/>
    <mergeCell ref="R171:S171"/>
    <mergeCell ref="AB171:AC171"/>
    <mergeCell ref="R172:S172"/>
    <mergeCell ref="T172:U172"/>
    <mergeCell ref="Z172:AA172"/>
    <mergeCell ref="V185:W185"/>
    <mergeCell ref="E171:E172"/>
    <mergeCell ref="A167:A168"/>
    <mergeCell ref="V167:W167"/>
    <mergeCell ref="Z166:AA166"/>
    <mergeCell ref="Z124:AA124"/>
    <mergeCell ref="AI124:AK124"/>
    <mergeCell ref="AB141:AC141"/>
    <mergeCell ref="AD159:AE159"/>
    <mergeCell ref="K142:L142"/>
    <mergeCell ref="Q114:Q115"/>
    <mergeCell ref="AB172:AC172"/>
    <mergeCell ref="AD169:AE170"/>
    <mergeCell ref="R169:S170"/>
    <mergeCell ref="V169:W170"/>
    <mergeCell ref="X169:X170"/>
    <mergeCell ref="R167:S167"/>
    <mergeCell ref="N49:P49"/>
    <mergeCell ref="Z115:AA115"/>
    <mergeCell ref="A191:A192"/>
    <mergeCell ref="E191:E192"/>
    <mergeCell ref="F191:F192"/>
    <mergeCell ref="G191:G192"/>
    <mergeCell ref="K191:L192"/>
    <mergeCell ref="N191:P192"/>
    <mergeCell ref="Q191:Q192"/>
    <mergeCell ref="N189:P189"/>
    <mergeCell ref="K186:L186"/>
    <mergeCell ref="N186:P186"/>
    <mergeCell ref="C190:D190"/>
    <mergeCell ref="H190:J190"/>
    <mergeCell ref="R190:S190"/>
    <mergeCell ref="R189:S189"/>
    <mergeCell ref="T189:U189"/>
    <mergeCell ref="V189:W189"/>
    <mergeCell ref="C188:D188"/>
    <mergeCell ref="K190:L190"/>
    <mergeCell ref="AN169:AN170"/>
    <mergeCell ref="AO169:AQ170"/>
    <mergeCell ref="AO172:AQ172"/>
    <mergeCell ref="AL167:AM167"/>
    <mergeCell ref="AI168:AK168"/>
    <mergeCell ref="T165:U165"/>
    <mergeCell ref="H168:J168"/>
    <mergeCell ref="AI166:AK166"/>
    <mergeCell ref="AL166:AM166"/>
    <mergeCell ref="V166:W166"/>
    <mergeCell ref="V165:W165"/>
    <mergeCell ref="Z165:AA165"/>
    <mergeCell ref="R165:S165"/>
    <mergeCell ref="AB166:AC166"/>
    <mergeCell ref="AO165:AQ165"/>
    <mergeCell ref="N167:P168"/>
    <mergeCell ref="R151:S151"/>
    <mergeCell ref="AI169:AK170"/>
    <mergeCell ref="AL169:AM170"/>
    <mergeCell ref="AD171:AE171"/>
    <mergeCell ref="AG171:AH171"/>
    <mergeCell ref="AI172:AK172"/>
    <mergeCell ref="AL172:AM172"/>
    <mergeCell ref="AL171:AM171"/>
    <mergeCell ref="AB168:AC168"/>
    <mergeCell ref="N164:P164"/>
    <mergeCell ref="R164:S164"/>
    <mergeCell ref="T164:U164"/>
    <mergeCell ref="Q171:Q172"/>
    <mergeCell ref="V164:W164"/>
    <mergeCell ref="K165:L165"/>
    <mergeCell ref="H166:J166"/>
    <mergeCell ref="V109:W109"/>
    <mergeCell ref="AG112:AH112"/>
    <mergeCell ref="AD112:AE112"/>
    <mergeCell ref="R109:S109"/>
    <mergeCell ref="AL49:AM49"/>
    <mergeCell ref="AI114:AK114"/>
    <mergeCell ref="AD116:AE116"/>
    <mergeCell ref="AD114:AE114"/>
    <mergeCell ref="V70:W70"/>
    <mergeCell ref="AD70:AE70"/>
    <mergeCell ref="AG70:AH70"/>
    <mergeCell ref="AI70:AK70"/>
    <mergeCell ref="AL70:AM70"/>
    <mergeCell ref="T62:U62"/>
    <mergeCell ref="V62:W62"/>
    <mergeCell ref="K62:L62"/>
    <mergeCell ref="R54:S54"/>
    <mergeCell ref="T54:U54"/>
    <mergeCell ref="K115:L115"/>
    <mergeCell ref="AG114:AH114"/>
    <mergeCell ref="AI116:AK116"/>
    <mergeCell ref="AI115:AK115"/>
    <mergeCell ref="AB114:AC114"/>
    <mergeCell ref="V115:W115"/>
    <mergeCell ref="R67:S67"/>
    <mergeCell ref="T67:U67"/>
    <mergeCell ref="V67:W67"/>
    <mergeCell ref="Z67:AA67"/>
    <mergeCell ref="T113:U113"/>
    <mergeCell ref="R108:S108"/>
    <mergeCell ref="AI67:AK67"/>
    <mergeCell ref="R49:S49"/>
    <mergeCell ref="H123:J123"/>
    <mergeCell ref="AT120:AU120"/>
    <mergeCell ref="V144:W144"/>
    <mergeCell ref="K120:L120"/>
    <mergeCell ref="N112:P113"/>
    <mergeCell ref="T112:U112"/>
    <mergeCell ref="AZ123:BA123"/>
    <mergeCell ref="V140:W140"/>
    <mergeCell ref="K112:L112"/>
    <mergeCell ref="R112:S112"/>
    <mergeCell ref="AB131:AC131"/>
    <mergeCell ref="BB131:BC131"/>
    <mergeCell ref="AZ133:BA133"/>
    <mergeCell ref="AL114:AM114"/>
    <mergeCell ref="Q118:Q119"/>
    <mergeCell ref="T114:U114"/>
    <mergeCell ref="K113:L113"/>
    <mergeCell ref="R141:S141"/>
    <mergeCell ref="T141:U141"/>
    <mergeCell ref="T142:U142"/>
    <mergeCell ref="AT118:AU118"/>
    <mergeCell ref="AZ112:BA112"/>
    <mergeCell ref="BB113:BC113"/>
    <mergeCell ref="AT116:AU116"/>
    <mergeCell ref="AV116:AW116"/>
    <mergeCell ref="AG135:AH135"/>
    <mergeCell ref="AL133:AM133"/>
    <mergeCell ref="Z130:AH130"/>
    <mergeCell ref="T133:U133"/>
    <mergeCell ref="V118:W118"/>
    <mergeCell ref="Z118:AA118"/>
    <mergeCell ref="AB118:AC118"/>
    <mergeCell ref="A144:A145"/>
    <mergeCell ref="E144:E145"/>
    <mergeCell ref="F144:F145"/>
    <mergeCell ref="G144:G145"/>
    <mergeCell ref="H144:J144"/>
    <mergeCell ref="A112:A113"/>
    <mergeCell ref="T140:U140"/>
    <mergeCell ref="V142:W142"/>
    <mergeCell ref="K135:L135"/>
    <mergeCell ref="G118:G119"/>
    <mergeCell ref="R144:S144"/>
    <mergeCell ref="T144:U144"/>
    <mergeCell ref="R113:S113"/>
    <mergeCell ref="R135:S135"/>
    <mergeCell ref="C137:D137"/>
    <mergeCell ref="T151:U151"/>
    <mergeCell ref="T124:U124"/>
    <mergeCell ref="H145:J145"/>
    <mergeCell ref="K144:L145"/>
    <mergeCell ref="M144:M145"/>
    <mergeCell ref="T148:U148"/>
    <mergeCell ref="V145:W145"/>
    <mergeCell ref="H146:J146"/>
    <mergeCell ref="A121:CA121"/>
    <mergeCell ref="A124:E124"/>
    <mergeCell ref="BB125:BC125"/>
    <mergeCell ref="C123:D123"/>
    <mergeCell ref="C128:D131"/>
    <mergeCell ref="BT144:BU144"/>
    <mergeCell ref="BT142:BU142"/>
    <mergeCell ref="AD146:AE146"/>
    <mergeCell ref="N144:P145"/>
    <mergeCell ref="AO151:AQ151"/>
    <mergeCell ref="AG159:AH159"/>
    <mergeCell ref="C147:D147"/>
    <mergeCell ref="AB146:AC146"/>
    <mergeCell ref="T146:U146"/>
    <mergeCell ref="V146:W146"/>
    <mergeCell ref="AX148:AY148"/>
    <mergeCell ref="T147:U147"/>
    <mergeCell ref="N147:P147"/>
    <mergeCell ref="AJ147:AK147"/>
    <mergeCell ref="AL147:AM147"/>
    <mergeCell ref="C150:D150"/>
    <mergeCell ref="H150:J150"/>
    <mergeCell ref="K150:L150"/>
    <mergeCell ref="N150:P150"/>
    <mergeCell ref="R150:S150"/>
    <mergeCell ref="T150:U150"/>
    <mergeCell ref="V150:W150"/>
    <mergeCell ref="Z150:AA150"/>
    <mergeCell ref="H159:J159"/>
    <mergeCell ref="AD150:AE150"/>
    <mergeCell ref="AG150:AH150"/>
    <mergeCell ref="AL159:AM159"/>
    <mergeCell ref="N146:P146"/>
    <mergeCell ref="R146:S146"/>
    <mergeCell ref="Z146:AA146"/>
    <mergeCell ref="V148:W148"/>
    <mergeCell ref="Z148:AA148"/>
    <mergeCell ref="AV142:AW142"/>
    <mergeCell ref="AB142:AC142"/>
    <mergeCell ref="BD146:BE146"/>
    <mergeCell ref="AL142:AM142"/>
    <mergeCell ref="AG143:AH143"/>
    <mergeCell ref="N142:P142"/>
    <mergeCell ref="AG145:AH145"/>
    <mergeCell ref="AI146:AK146"/>
    <mergeCell ref="AB144:AC144"/>
    <mergeCell ref="AV144:AW144"/>
    <mergeCell ref="AO143:AQ143"/>
    <mergeCell ref="V143:W143"/>
    <mergeCell ref="R145:S145"/>
    <mergeCell ref="Q144:Q145"/>
    <mergeCell ref="AX144:AY144"/>
    <mergeCell ref="AX145:AY145"/>
    <mergeCell ref="BD143:BE143"/>
    <mergeCell ref="AI145:AK145"/>
    <mergeCell ref="Z143:AA143"/>
    <mergeCell ref="BB143:BC143"/>
    <mergeCell ref="AI144:AK144"/>
    <mergeCell ref="T145:U145"/>
    <mergeCell ref="R143:S143"/>
    <mergeCell ref="N143:P143"/>
    <mergeCell ref="AZ162:BA162"/>
    <mergeCell ref="BB161:BC161"/>
    <mergeCell ref="AR144:AS144"/>
    <mergeCell ref="AT144:AU144"/>
    <mergeCell ref="AL145:AM145"/>
    <mergeCell ref="AV137:AW137"/>
    <mergeCell ref="BB138:BC138"/>
    <mergeCell ref="BD161:BE161"/>
    <mergeCell ref="BT159:BU159"/>
    <mergeCell ref="AV151:AW151"/>
    <mergeCell ref="AX151:AY151"/>
    <mergeCell ref="BP159:BQ159"/>
    <mergeCell ref="BF151:BH151"/>
    <mergeCell ref="BT148:BU148"/>
    <mergeCell ref="AT148:AU148"/>
    <mergeCell ref="BD148:BE148"/>
    <mergeCell ref="AZ142:BA142"/>
    <mergeCell ref="BF148:BH148"/>
    <mergeCell ref="BR145:BS145"/>
    <mergeCell ref="BI144:BI145"/>
    <mergeCell ref="BR143:BS143"/>
    <mergeCell ref="AX150:AY150"/>
    <mergeCell ref="AZ150:BA150"/>
    <mergeCell ref="BB150:BC150"/>
    <mergeCell ref="BF146:BH146"/>
    <mergeCell ref="BP146:BQ146"/>
    <mergeCell ref="AZ148:BA148"/>
    <mergeCell ref="AV143:AW143"/>
    <mergeCell ref="BP143:BQ143"/>
    <mergeCell ref="BM142:BN142"/>
    <mergeCell ref="AT145:AU145"/>
    <mergeCell ref="AR145:AS145"/>
    <mergeCell ref="BF144:BH145"/>
    <mergeCell ref="AI141:AK141"/>
    <mergeCell ref="AR162:AS162"/>
    <mergeCell ref="AL161:AM161"/>
    <mergeCell ref="AR159:AS159"/>
    <mergeCell ref="B191:B192"/>
    <mergeCell ref="AB165:AC165"/>
    <mergeCell ref="N152:Q152"/>
    <mergeCell ref="Z158:AH158"/>
    <mergeCell ref="R161:S161"/>
    <mergeCell ref="N118:P119"/>
    <mergeCell ref="K123:L123"/>
    <mergeCell ref="N123:P123"/>
    <mergeCell ref="V120:W120"/>
    <mergeCell ref="BF134:BH134"/>
    <mergeCell ref="AT135:AU135"/>
    <mergeCell ref="AL137:AM137"/>
    <mergeCell ref="V137:W137"/>
    <mergeCell ref="V133:W133"/>
    <mergeCell ref="AB140:AC140"/>
    <mergeCell ref="AV123:AW123"/>
    <mergeCell ref="V135:W135"/>
    <mergeCell ref="AD140:AE140"/>
    <mergeCell ref="AV122:AW122"/>
    <mergeCell ref="AX122:AY122"/>
    <mergeCell ref="AZ122:BA122"/>
    <mergeCell ref="A160:CA160"/>
    <mergeCell ref="K162:L162"/>
    <mergeCell ref="AD162:AE162"/>
    <mergeCell ref="N162:P162"/>
    <mergeCell ref="BT161:BU161"/>
    <mergeCell ref="AO162:AQ162"/>
    <mergeCell ref="K133:L133"/>
    <mergeCell ref="N133:P133"/>
    <mergeCell ref="Z133:AA133"/>
    <mergeCell ref="Z131:AA131"/>
    <mergeCell ref="R125:S125"/>
    <mergeCell ref="C118:D119"/>
    <mergeCell ref="AR119:AS119"/>
    <mergeCell ref="C144:D145"/>
    <mergeCell ref="C171:D172"/>
    <mergeCell ref="T161:U161"/>
    <mergeCell ref="R137:S137"/>
    <mergeCell ref="T137:U137"/>
    <mergeCell ref="AB150:AC150"/>
    <mergeCell ref="Z145:AA145"/>
    <mergeCell ref="AL148:AM148"/>
    <mergeCell ref="AO148:AQ148"/>
    <mergeCell ref="AV150:AW150"/>
    <mergeCell ref="AO123:AQ123"/>
    <mergeCell ref="AR125:AS125"/>
    <mergeCell ref="AD123:AE123"/>
    <mergeCell ref="AV120:AW120"/>
    <mergeCell ref="AO138:AQ138"/>
    <mergeCell ref="AO137:AQ137"/>
    <mergeCell ref="V125:W125"/>
    <mergeCell ref="AL123:AM123"/>
    <mergeCell ref="AT124:AU124"/>
    <mergeCell ref="AT162:AU162"/>
    <mergeCell ref="AG140:AH140"/>
    <mergeCell ref="AV148:AW148"/>
    <mergeCell ref="AT150:AU150"/>
    <mergeCell ref="AR123:AS123"/>
    <mergeCell ref="AO125:AQ125"/>
    <mergeCell ref="BB122:BC122"/>
    <mergeCell ref="BD122:BE122"/>
    <mergeCell ref="BF122:BH122"/>
    <mergeCell ref="BJ122:BL122"/>
    <mergeCell ref="AR133:AS133"/>
    <mergeCell ref="AT130:BC130"/>
    <mergeCell ref="AR131:AS131"/>
    <mergeCell ref="AD133:AE133"/>
    <mergeCell ref="AG124:AH124"/>
    <mergeCell ref="AT133:AU133"/>
    <mergeCell ref="BB112:BC112"/>
    <mergeCell ref="AB125:AC125"/>
    <mergeCell ref="V114:W114"/>
    <mergeCell ref="Z137:AA137"/>
    <mergeCell ref="AB137:AC137"/>
    <mergeCell ref="BP123:BQ123"/>
    <mergeCell ref="AT137:AU137"/>
    <mergeCell ref="AB135:AC135"/>
    <mergeCell ref="BP122:BQ122"/>
    <mergeCell ref="BM134:BN134"/>
    <mergeCell ref="BP120:BQ120"/>
    <mergeCell ref="AO124:AQ124"/>
    <mergeCell ref="AX133:AY133"/>
    <mergeCell ref="BB134:BC134"/>
    <mergeCell ref="BD134:BE134"/>
    <mergeCell ref="BD118:BE119"/>
    <mergeCell ref="AO115:AQ115"/>
    <mergeCell ref="AX120:AY120"/>
    <mergeCell ref="AD118:AE118"/>
    <mergeCell ref="AG118:AH118"/>
    <mergeCell ref="Z135:AA135"/>
    <mergeCell ref="AO133:AQ133"/>
    <mergeCell ref="BR134:BS134"/>
    <mergeCell ref="BB115:BC115"/>
    <mergeCell ref="AX114:AY114"/>
    <mergeCell ref="AV133:AW133"/>
    <mergeCell ref="AL120:AM120"/>
    <mergeCell ref="AV112:AW112"/>
    <mergeCell ref="AR113:AS113"/>
    <mergeCell ref="AX112:AY112"/>
    <mergeCell ref="AI112:AK112"/>
    <mergeCell ref="AO113:AQ113"/>
    <mergeCell ref="V112:W112"/>
    <mergeCell ref="Z112:AA112"/>
    <mergeCell ref="AB117:AC117"/>
    <mergeCell ref="AB113:AC113"/>
    <mergeCell ref="Z114:AA114"/>
    <mergeCell ref="V123:W123"/>
    <mergeCell ref="V124:W124"/>
    <mergeCell ref="AL115:AM115"/>
    <mergeCell ref="AV115:AW115"/>
    <mergeCell ref="BR125:BS125"/>
    <mergeCell ref="BB123:BC123"/>
    <mergeCell ref="BD123:BE123"/>
    <mergeCell ref="BD125:BE125"/>
    <mergeCell ref="AL124:AM124"/>
    <mergeCell ref="BF120:BH120"/>
    <mergeCell ref="V117:W117"/>
    <mergeCell ref="AD117:AE117"/>
    <mergeCell ref="AG117:AH117"/>
    <mergeCell ref="AR120:AS120"/>
    <mergeCell ref="AR122:AS122"/>
    <mergeCell ref="AT122:AU122"/>
    <mergeCell ref="BM122:BN122"/>
    <mergeCell ref="BB109:BC109"/>
    <mergeCell ref="Z151:AA151"/>
    <mergeCell ref="AR148:AS148"/>
    <mergeCell ref="AG116:AH116"/>
    <mergeCell ref="AI125:AK125"/>
    <mergeCell ref="AO134:AQ134"/>
    <mergeCell ref="AR134:AS134"/>
    <mergeCell ref="AT134:AU134"/>
    <mergeCell ref="AB123:AC123"/>
    <mergeCell ref="AG119:AH119"/>
    <mergeCell ref="Z123:AA123"/>
    <mergeCell ref="BP125:BQ125"/>
    <mergeCell ref="AV131:AW131"/>
    <mergeCell ref="AX131:AY131"/>
    <mergeCell ref="AI131:AK131"/>
    <mergeCell ref="AL131:AM131"/>
    <mergeCell ref="BM131:BN131"/>
    <mergeCell ref="AZ131:BA131"/>
    <mergeCell ref="AG146:AH146"/>
    <mergeCell ref="AO146:AQ146"/>
    <mergeCell ref="AT146:AU146"/>
    <mergeCell ref="BB141:BC141"/>
    <mergeCell ref="BF141:BH141"/>
    <mergeCell ref="BD141:BE141"/>
    <mergeCell ref="AR141:AS141"/>
    <mergeCell ref="BP134:BQ134"/>
    <mergeCell ref="AO120:AQ120"/>
    <mergeCell ref="AZ134:BA134"/>
    <mergeCell ref="BB135:BC135"/>
    <mergeCell ref="AR124:AS124"/>
    <mergeCell ref="AG123:AH123"/>
    <mergeCell ref="AV124:AW124"/>
    <mergeCell ref="BT113:BU113"/>
    <mergeCell ref="BT123:BU123"/>
    <mergeCell ref="AB124:AC124"/>
    <mergeCell ref="BT122:BU122"/>
    <mergeCell ref="BT70:BU70"/>
    <mergeCell ref="BM124:BN124"/>
    <mergeCell ref="M112:M113"/>
    <mergeCell ref="K114:L114"/>
    <mergeCell ref="R114:S114"/>
    <mergeCell ref="AD137:AE137"/>
    <mergeCell ref="AG137:AH137"/>
    <mergeCell ref="R131:S131"/>
    <mergeCell ref="R130:Y130"/>
    <mergeCell ref="BR112:BS112"/>
    <mergeCell ref="BT134:BU134"/>
    <mergeCell ref="Z120:AA120"/>
    <mergeCell ref="AB120:AC120"/>
    <mergeCell ref="AZ120:BA120"/>
    <mergeCell ref="BF118:BH119"/>
    <mergeCell ref="BI118:BI119"/>
    <mergeCell ref="BP117:BQ117"/>
    <mergeCell ref="BM120:BN120"/>
    <mergeCell ref="BT115:BU115"/>
    <mergeCell ref="AT123:AU123"/>
    <mergeCell ref="AI117:AK117"/>
    <mergeCell ref="AD119:AE119"/>
    <mergeCell ref="AX115:AY115"/>
    <mergeCell ref="AX137:AY137"/>
    <mergeCell ref="BF116:BH117"/>
    <mergeCell ref="AR135:AS135"/>
    <mergeCell ref="AV134:AW134"/>
    <mergeCell ref="AX134:AY134"/>
    <mergeCell ref="C134:D134"/>
    <mergeCell ref="H134:J134"/>
    <mergeCell ref="K134:L134"/>
    <mergeCell ref="N134:P134"/>
    <mergeCell ref="R134:S134"/>
    <mergeCell ref="T134:U134"/>
    <mergeCell ref="V134:W134"/>
    <mergeCell ref="Z134:AA134"/>
    <mergeCell ref="AB134:AC134"/>
    <mergeCell ref="AD134:AE134"/>
    <mergeCell ref="AG134:AH134"/>
    <mergeCell ref="AI134:AK134"/>
    <mergeCell ref="AL134:AM134"/>
    <mergeCell ref="C167:D168"/>
    <mergeCell ref="R158:Y158"/>
    <mergeCell ref="C156:D159"/>
    <mergeCell ref="AD161:AE161"/>
    <mergeCell ref="V161:W161"/>
    <mergeCell ref="AI148:AK148"/>
    <mergeCell ref="F156:G156"/>
    <mergeCell ref="F157:F159"/>
    <mergeCell ref="AI159:AK159"/>
    <mergeCell ref="N159:P159"/>
    <mergeCell ref="AD151:AE151"/>
    <mergeCell ref="N151:P151"/>
    <mergeCell ref="C166:D166"/>
    <mergeCell ref="C143:D143"/>
    <mergeCell ref="H143:J143"/>
    <mergeCell ref="K143:L143"/>
    <mergeCell ref="C142:D142"/>
    <mergeCell ref="H138:J138"/>
    <mergeCell ref="H142:J142"/>
    <mergeCell ref="E169:E170"/>
    <mergeCell ref="F169:F170"/>
    <mergeCell ref="G169:G170"/>
    <mergeCell ref="H172:J172"/>
    <mergeCell ref="A177:E178"/>
    <mergeCell ref="A171:A172"/>
    <mergeCell ref="A149:CA149"/>
    <mergeCell ref="BR133:BS133"/>
    <mergeCell ref="AX109:AY109"/>
    <mergeCell ref="AZ109:BA109"/>
    <mergeCell ref="BM21:BN21"/>
    <mergeCell ref="BP21:BQ21"/>
    <mergeCell ref="BR21:BS21"/>
    <mergeCell ref="BR122:BS122"/>
    <mergeCell ref="T21:U21"/>
    <mergeCell ref="V21:W21"/>
    <mergeCell ref="Z21:AA21"/>
    <mergeCell ref="AB21:AC21"/>
    <mergeCell ref="AD21:AE21"/>
    <mergeCell ref="AG21:AH21"/>
    <mergeCell ref="AI21:AK21"/>
    <mergeCell ref="AL21:AM21"/>
    <mergeCell ref="AO21:AQ21"/>
    <mergeCell ref="AR21:AS21"/>
    <mergeCell ref="AT21:AU21"/>
    <mergeCell ref="AV21:AW21"/>
    <mergeCell ref="AX21:AY21"/>
    <mergeCell ref="AZ21:BA21"/>
    <mergeCell ref="BB21:BC21"/>
    <mergeCell ref="BD21:BE21"/>
    <mergeCell ref="BF21:BH21"/>
    <mergeCell ref="AX66:AY66"/>
    <mergeCell ref="Z43:AA43"/>
    <mergeCell ref="V43:W43"/>
    <mergeCell ref="AZ116:BA116"/>
    <mergeCell ref="Z119:AA119"/>
    <mergeCell ref="AO112:AQ112"/>
    <mergeCell ref="AG120:AH120"/>
    <mergeCell ref="AL119:AM119"/>
    <mergeCell ref="AB119:AC119"/>
    <mergeCell ref="BT21:BU21"/>
    <mergeCell ref="C69:D69"/>
    <mergeCell ref="H69:J69"/>
    <mergeCell ref="K69:L69"/>
    <mergeCell ref="N69:P69"/>
    <mergeCell ref="R69:S69"/>
    <mergeCell ref="T69:U69"/>
    <mergeCell ref="V69:W69"/>
    <mergeCell ref="Z69:AA69"/>
    <mergeCell ref="AB69:AC69"/>
    <mergeCell ref="AD69:AE69"/>
    <mergeCell ref="AG69:AH69"/>
    <mergeCell ref="AI69:AK69"/>
    <mergeCell ref="AL69:AM69"/>
    <mergeCell ref="AO69:AQ69"/>
    <mergeCell ref="AR69:AS69"/>
    <mergeCell ref="AT69:AU69"/>
    <mergeCell ref="AV69:AW69"/>
    <mergeCell ref="AX69:AY69"/>
    <mergeCell ref="AZ69:BA69"/>
    <mergeCell ref="BB69:BC69"/>
    <mergeCell ref="BD69:BE69"/>
    <mergeCell ref="BF69:BH69"/>
    <mergeCell ref="BJ69:BL69"/>
    <mergeCell ref="C27:D27"/>
    <mergeCell ref="H27:J27"/>
    <mergeCell ref="BP118:BQ118"/>
    <mergeCell ref="BT131:BU131"/>
    <mergeCell ref="C116:D117"/>
    <mergeCell ref="C122:D122"/>
    <mergeCell ref="H122:J122"/>
    <mergeCell ref="K122:L122"/>
    <mergeCell ref="AI123:AK123"/>
    <mergeCell ref="BT118:BU118"/>
    <mergeCell ref="BF125:BH125"/>
    <mergeCell ref="BF112:BH113"/>
    <mergeCell ref="BB114:BC114"/>
    <mergeCell ref="BB133:BC133"/>
    <mergeCell ref="BD133:BE133"/>
    <mergeCell ref="AX124:AY124"/>
    <mergeCell ref="AZ124:BA124"/>
    <mergeCell ref="BB124:BC124"/>
    <mergeCell ref="BB120:BC120"/>
    <mergeCell ref="AV114:AW114"/>
    <mergeCell ref="C114:D115"/>
    <mergeCell ref="C112:D113"/>
    <mergeCell ref="Z113:AA113"/>
    <mergeCell ref="V113:W113"/>
    <mergeCell ref="AZ114:BA114"/>
    <mergeCell ref="E118:E119"/>
    <mergeCell ref="AV118:AW118"/>
    <mergeCell ref="AI119:AK119"/>
    <mergeCell ref="AI122:AK122"/>
    <mergeCell ref="AL122:AM122"/>
    <mergeCell ref="AO122:AQ122"/>
    <mergeCell ref="H112:J112"/>
    <mergeCell ref="BR150:BS150"/>
    <mergeCell ref="BT150:BU150"/>
    <mergeCell ref="A175:CA175"/>
    <mergeCell ref="C176:D176"/>
    <mergeCell ref="H176:J176"/>
    <mergeCell ref="K176:L176"/>
    <mergeCell ref="BT137:BU137"/>
    <mergeCell ref="AV166:AW166"/>
    <mergeCell ref="AX166:AY166"/>
    <mergeCell ref="AZ165:BA165"/>
    <mergeCell ref="AG162:AH162"/>
    <mergeCell ref="AI162:AK162"/>
    <mergeCell ref="N176:P176"/>
    <mergeCell ref="R176:S176"/>
    <mergeCell ref="T176:U176"/>
    <mergeCell ref="V176:W176"/>
    <mergeCell ref="Z176:AA176"/>
    <mergeCell ref="AB176:AC176"/>
    <mergeCell ref="AT141:AU141"/>
    <mergeCell ref="BJ144:BL145"/>
    <mergeCell ref="BP161:BQ161"/>
    <mergeCell ref="BR137:BS137"/>
    <mergeCell ref="B144:B145"/>
    <mergeCell ref="B167:B168"/>
    <mergeCell ref="B169:B170"/>
    <mergeCell ref="B171:B172"/>
    <mergeCell ref="BT146:BU146"/>
    <mergeCell ref="BJ150:BL150"/>
    <mergeCell ref="BR148:BS148"/>
    <mergeCell ref="BR146:BS146"/>
    <mergeCell ref="BJ146:BL146"/>
    <mergeCell ref="BT141:BU141"/>
    <mergeCell ref="BK173:BL173"/>
    <mergeCell ref="BM135:BN135"/>
    <mergeCell ref="BP142:BQ142"/>
    <mergeCell ref="BP148:BQ148"/>
    <mergeCell ref="BP144:BQ144"/>
    <mergeCell ref="BP151:BQ151"/>
    <mergeCell ref="AD167:AD168"/>
    <mergeCell ref="BG167:BG168"/>
    <mergeCell ref="AO176:AQ176"/>
    <mergeCell ref="AR176:AS176"/>
    <mergeCell ref="BD138:BE138"/>
    <mergeCell ref="BJ161:BL161"/>
    <mergeCell ref="BF176:BH176"/>
    <mergeCell ref="BJ176:BL176"/>
    <mergeCell ref="BM176:BN176"/>
    <mergeCell ref="BP176:BQ176"/>
    <mergeCell ref="BM150:BN150"/>
    <mergeCell ref="BP150:BQ150"/>
    <mergeCell ref="AT176:AU176"/>
    <mergeCell ref="AV176:AW176"/>
    <mergeCell ref="AX176:AY176"/>
    <mergeCell ref="BM146:BN146"/>
    <mergeCell ref="BD151:BE151"/>
    <mergeCell ref="BM159:BN159"/>
    <mergeCell ref="BB146:BC146"/>
    <mergeCell ref="AG144:AH144"/>
    <mergeCell ref="AG165:AH165"/>
    <mergeCell ref="BB162:BC162"/>
    <mergeCell ref="AV162:AW162"/>
    <mergeCell ref="AX138:AY138"/>
    <mergeCell ref="BB147:BC147"/>
    <mergeCell ref="BF150:BH150"/>
  </mergeCells>
  <phoneticPr fontId="1" type="noConversion"/>
  <pageMargins left="0" right="0" top="0" bottom="0" header="0" footer="0"/>
  <pageSetup paperSize="9" scale="73" fitToHeight="0" orientation="landscape" r:id="rId1"/>
  <headerFooter alignWithMargins="0"/>
  <rowBreaks count="8" manualBreakCount="8">
    <brk id="23" max="81" man="1"/>
    <brk id="37" max="81" man="1"/>
    <brk id="54" max="81" man="1"/>
    <brk id="99" max="81" man="1"/>
    <brk id="127" max="81" man="1"/>
    <brk id="155" max="81" man="1"/>
    <brk id="179" max="81" man="1"/>
    <brk id="203" max="7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raport_z_planu_studiow</vt:lpstr>
      <vt:lpstr>raport_z_planu_studiow!Obszar_wydruku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Kościołek</dc:creator>
  <cp:lastModifiedBy>Jolanta Moritz</cp:lastModifiedBy>
  <cp:lastPrinted>2025-03-10T10:38:00Z</cp:lastPrinted>
  <dcterms:created xsi:type="dcterms:W3CDTF">2014-01-31T06:27:52Z</dcterms:created>
  <dcterms:modified xsi:type="dcterms:W3CDTF">2025-10-02T12:09:16Z</dcterms:modified>
</cp:coreProperties>
</file>