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Fizjoterapia\"/>
    </mc:Choice>
  </mc:AlternateContent>
  <xr:revisionPtr revIDLastSave="0" documentId="8_{085CFAA8-92A6-4F5F-8E29-5FDAAD4F754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Plan studiów FZ 2025-2030" sheetId="2" r:id="rId1"/>
  </sheets>
  <definedNames>
    <definedName name="_xlnm.Print_Area" localSheetId="0">'Plan studiów FZ 2025-2030'!$A$1:$V$339</definedName>
  </definedNames>
  <calcPr calcId="191029"/>
</workbook>
</file>

<file path=xl/calcChain.xml><?xml version="1.0" encoding="utf-8"?>
<calcChain xmlns="http://schemas.openxmlformats.org/spreadsheetml/2006/main">
  <c r="C321" i="2" l="1"/>
  <c r="D125" i="2"/>
  <c r="C118" i="2"/>
  <c r="D118" i="2"/>
  <c r="D107" i="2"/>
  <c r="C107" i="2"/>
  <c r="D38" i="2"/>
  <c r="C38" i="2"/>
  <c r="D29" i="2" l="1"/>
  <c r="D564" i="2"/>
  <c r="D565" i="2" s="1"/>
  <c r="C564" i="2"/>
  <c r="D484" i="2"/>
  <c r="D485" i="2" s="1"/>
  <c r="C484" i="2"/>
  <c r="C41" i="2"/>
  <c r="D42" i="2"/>
  <c r="C42" i="2"/>
  <c r="D34" i="2"/>
  <c r="D32" i="2"/>
  <c r="D33" i="2"/>
  <c r="D35" i="2"/>
  <c r="D36" i="2"/>
  <c r="C33" i="2"/>
  <c r="C34" i="2"/>
  <c r="C35" i="2"/>
  <c r="C36" i="2"/>
  <c r="D21" i="2"/>
  <c r="D20" i="2"/>
  <c r="D19" i="2"/>
  <c r="C19" i="2"/>
  <c r="D15" i="2"/>
  <c r="C15" i="2"/>
  <c r="D12" i="2"/>
  <c r="D13" i="2"/>
  <c r="D14" i="2"/>
  <c r="D11" i="2"/>
  <c r="C14" i="2"/>
  <c r="C13" i="2"/>
  <c r="C12" i="2"/>
  <c r="C11" i="2"/>
  <c r="C20" i="2"/>
  <c r="C21" i="2"/>
  <c r="R22" i="2"/>
  <c r="D126" i="2"/>
  <c r="C126" i="2"/>
  <c r="C125" i="2"/>
  <c r="D119" i="2"/>
  <c r="C105" i="2"/>
  <c r="D105" i="2"/>
  <c r="D106" i="2"/>
  <c r="D41" i="2"/>
  <c r="F640" i="2"/>
  <c r="G640" i="2"/>
  <c r="I640" i="2"/>
  <c r="J640" i="2"/>
  <c r="L640" i="2"/>
  <c r="M640" i="2"/>
  <c r="O640" i="2"/>
  <c r="P640" i="2"/>
  <c r="R640" i="2"/>
  <c r="S640" i="2"/>
  <c r="U640" i="2"/>
  <c r="V640" i="2"/>
  <c r="F637" i="2"/>
  <c r="G637" i="2"/>
  <c r="I637" i="2"/>
  <c r="J637" i="2"/>
  <c r="L637" i="2"/>
  <c r="M637" i="2"/>
  <c r="O637" i="2"/>
  <c r="P637" i="2"/>
  <c r="R637" i="2"/>
  <c r="S637" i="2"/>
  <c r="U637" i="2"/>
  <c r="V637" i="2"/>
  <c r="C639" i="2"/>
  <c r="C640" i="2" s="1"/>
  <c r="D639" i="2"/>
  <c r="D640" i="2" s="1"/>
  <c r="D636" i="2"/>
  <c r="D637" i="2" s="1"/>
  <c r="C636" i="2"/>
  <c r="D595" i="2"/>
  <c r="D596" i="2"/>
  <c r="C595" i="2"/>
  <c r="C596" i="2"/>
  <c r="D594" i="2"/>
  <c r="C594" i="2"/>
  <c r="F593" i="2"/>
  <c r="G593" i="2"/>
  <c r="I593" i="2"/>
  <c r="J593" i="2"/>
  <c r="L593" i="2"/>
  <c r="M593" i="2"/>
  <c r="O593" i="2"/>
  <c r="P593" i="2"/>
  <c r="R593" i="2"/>
  <c r="S593" i="2"/>
  <c r="U593" i="2"/>
  <c r="V593" i="2"/>
  <c r="D590" i="2"/>
  <c r="D591" i="2"/>
  <c r="C590" i="2"/>
  <c r="C591" i="2"/>
  <c r="D589" i="2"/>
  <c r="C589" i="2"/>
  <c r="F588" i="2"/>
  <c r="G588" i="2"/>
  <c r="I588" i="2"/>
  <c r="J588" i="2"/>
  <c r="L588" i="2"/>
  <c r="M588" i="2"/>
  <c r="O588" i="2"/>
  <c r="P588" i="2"/>
  <c r="R588" i="2"/>
  <c r="S588" i="2"/>
  <c r="U588" i="2"/>
  <c r="V588" i="2"/>
  <c r="D585" i="2"/>
  <c r="D586" i="2"/>
  <c r="C585" i="2"/>
  <c r="C586" i="2"/>
  <c r="D584" i="2"/>
  <c r="C584" i="2"/>
  <c r="F583" i="2"/>
  <c r="G583" i="2"/>
  <c r="I583" i="2"/>
  <c r="J583" i="2"/>
  <c r="L583" i="2"/>
  <c r="M583" i="2"/>
  <c r="O583" i="2"/>
  <c r="P583" i="2"/>
  <c r="R583" i="2"/>
  <c r="S583" i="2"/>
  <c r="U583" i="2"/>
  <c r="V583" i="2"/>
  <c r="D580" i="2"/>
  <c r="D581" i="2"/>
  <c r="C580" i="2"/>
  <c r="C581" i="2"/>
  <c r="D579" i="2"/>
  <c r="C579" i="2"/>
  <c r="F578" i="2"/>
  <c r="G578" i="2"/>
  <c r="I578" i="2"/>
  <c r="J578" i="2"/>
  <c r="L578" i="2"/>
  <c r="M578" i="2"/>
  <c r="O578" i="2"/>
  <c r="P578" i="2"/>
  <c r="R578" i="2"/>
  <c r="S578" i="2"/>
  <c r="U578" i="2"/>
  <c r="V578" i="2"/>
  <c r="D575" i="2"/>
  <c r="D576" i="2"/>
  <c r="C575" i="2"/>
  <c r="C576" i="2"/>
  <c r="D574" i="2"/>
  <c r="C574" i="2"/>
  <c r="F573" i="2"/>
  <c r="G573" i="2"/>
  <c r="I573" i="2"/>
  <c r="J573" i="2"/>
  <c r="L573" i="2"/>
  <c r="M573" i="2"/>
  <c r="O573" i="2"/>
  <c r="P573" i="2"/>
  <c r="R573" i="2"/>
  <c r="S573" i="2"/>
  <c r="U573" i="2"/>
  <c r="V573" i="2"/>
  <c r="D570" i="2"/>
  <c r="D571" i="2"/>
  <c r="D569" i="2"/>
  <c r="C570" i="2"/>
  <c r="C571" i="2"/>
  <c r="C569" i="2"/>
  <c r="F568" i="2"/>
  <c r="G568" i="2"/>
  <c r="I568" i="2"/>
  <c r="J568" i="2"/>
  <c r="L568" i="2"/>
  <c r="M568" i="2"/>
  <c r="O568" i="2"/>
  <c r="P568" i="2"/>
  <c r="R568" i="2"/>
  <c r="S568" i="2"/>
  <c r="U568" i="2"/>
  <c r="V568" i="2"/>
  <c r="D561" i="2"/>
  <c r="F561" i="2"/>
  <c r="G561" i="2"/>
  <c r="I561" i="2"/>
  <c r="J561" i="2"/>
  <c r="L561" i="2"/>
  <c r="M561" i="2"/>
  <c r="O561" i="2"/>
  <c r="P561" i="2"/>
  <c r="R561" i="2"/>
  <c r="S561" i="2"/>
  <c r="U561" i="2"/>
  <c r="V561" i="2"/>
  <c r="F558" i="2"/>
  <c r="G558" i="2"/>
  <c r="I558" i="2"/>
  <c r="J558" i="2"/>
  <c r="L558" i="2"/>
  <c r="M558" i="2"/>
  <c r="O558" i="2"/>
  <c r="P558" i="2"/>
  <c r="R558" i="2"/>
  <c r="S558" i="2"/>
  <c r="U558" i="2"/>
  <c r="V558" i="2"/>
  <c r="F565" i="2"/>
  <c r="G565" i="2"/>
  <c r="I565" i="2"/>
  <c r="J565" i="2"/>
  <c r="L565" i="2"/>
  <c r="M565" i="2"/>
  <c r="O565" i="2"/>
  <c r="P565" i="2"/>
  <c r="R565" i="2"/>
  <c r="S565" i="2"/>
  <c r="U565" i="2"/>
  <c r="V565" i="2"/>
  <c r="D555" i="2"/>
  <c r="F555" i="2"/>
  <c r="G555" i="2"/>
  <c r="I555" i="2"/>
  <c r="J555" i="2"/>
  <c r="L555" i="2"/>
  <c r="M555" i="2"/>
  <c r="O555" i="2"/>
  <c r="P555" i="2"/>
  <c r="R555" i="2"/>
  <c r="S555" i="2"/>
  <c r="U555" i="2"/>
  <c r="D552" i="2"/>
  <c r="C552" i="2"/>
  <c r="D548" i="2"/>
  <c r="D549" i="2" s="1"/>
  <c r="C549" i="2"/>
  <c r="F549" i="2"/>
  <c r="G549" i="2"/>
  <c r="I549" i="2"/>
  <c r="J549" i="2"/>
  <c r="L549" i="2"/>
  <c r="M549" i="2"/>
  <c r="O549" i="2"/>
  <c r="P549" i="2"/>
  <c r="R549" i="2"/>
  <c r="S549" i="2"/>
  <c r="U549" i="2"/>
  <c r="V549" i="2"/>
  <c r="D546" i="2"/>
  <c r="F546" i="2"/>
  <c r="G546" i="2"/>
  <c r="I546" i="2"/>
  <c r="J546" i="2"/>
  <c r="L546" i="2"/>
  <c r="M546" i="2"/>
  <c r="O546" i="2"/>
  <c r="P546" i="2"/>
  <c r="R546" i="2"/>
  <c r="S546" i="2"/>
  <c r="U546" i="2"/>
  <c r="V546" i="2"/>
  <c r="D504" i="2"/>
  <c r="D505" i="2"/>
  <c r="C504" i="2"/>
  <c r="C505" i="2"/>
  <c r="D503" i="2"/>
  <c r="C503" i="2"/>
  <c r="D499" i="2"/>
  <c r="D500" i="2" s="1"/>
  <c r="C499" i="2"/>
  <c r="D488" i="2"/>
  <c r="D489" i="2"/>
  <c r="D490" i="2"/>
  <c r="D491" i="2"/>
  <c r="D492" i="2"/>
  <c r="D493" i="2"/>
  <c r="C488" i="2"/>
  <c r="C489" i="2"/>
  <c r="C490" i="2"/>
  <c r="C491" i="2"/>
  <c r="C492" i="2"/>
  <c r="C493" i="2"/>
  <c r="D487" i="2"/>
  <c r="C487" i="2"/>
  <c r="D509" i="2"/>
  <c r="F509" i="2"/>
  <c r="G509" i="2"/>
  <c r="I509" i="2"/>
  <c r="J509" i="2"/>
  <c r="L509" i="2"/>
  <c r="M509" i="2"/>
  <c r="O509" i="2"/>
  <c r="P509" i="2"/>
  <c r="R509" i="2"/>
  <c r="S509" i="2"/>
  <c r="U509" i="2"/>
  <c r="V509" i="2"/>
  <c r="F506" i="2"/>
  <c r="G506" i="2"/>
  <c r="I506" i="2"/>
  <c r="J506" i="2"/>
  <c r="L506" i="2"/>
  <c r="M506" i="2"/>
  <c r="O506" i="2"/>
  <c r="P506" i="2"/>
  <c r="R506" i="2"/>
  <c r="S506" i="2"/>
  <c r="U506" i="2"/>
  <c r="V506" i="2"/>
  <c r="F500" i="2"/>
  <c r="G500" i="2"/>
  <c r="I500" i="2"/>
  <c r="J500" i="2"/>
  <c r="L500" i="2"/>
  <c r="M500" i="2"/>
  <c r="O500" i="2"/>
  <c r="P500" i="2"/>
  <c r="R500" i="2"/>
  <c r="S500" i="2"/>
  <c r="U500" i="2"/>
  <c r="V500" i="2"/>
  <c r="V510" i="2" s="1"/>
  <c r="D497" i="2"/>
  <c r="F497" i="2"/>
  <c r="G497" i="2"/>
  <c r="I497" i="2"/>
  <c r="J497" i="2"/>
  <c r="L497" i="2"/>
  <c r="M497" i="2"/>
  <c r="O497" i="2"/>
  <c r="P497" i="2"/>
  <c r="R497" i="2"/>
  <c r="S497" i="2"/>
  <c r="U497" i="2"/>
  <c r="V497" i="2"/>
  <c r="F494" i="2"/>
  <c r="G494" i="2"/>
  <c r="I494" i="2"/>
  <c r="J494" i="2"/>
  <c r="L494" i="2"/>
  <c r="M494" i="2"/>
  <c r="O494" i="2"/>
  <c r="P494" i="2"/>
  <c r="R494" i="2"/>
  <c r="S494" i="2"/>
  <c r="U494" i="2"/>
  <c r="V494" i="2"/>
  <c r="F485" i="2"/>
  <c r="G485" i="2"/>
  <c r="I485" i="2"/>
  <c r="J485" i="2"/>
  <c r="L485" i="2"/>
  <c r="M485" i="2"/>
  <c r="O485" i="2"/>
  <c r="P485" i="2"/>
  <c r="R485" i="2"/>
  <c r="S485" i="2"/>
  <c r="U485" i="2"/>
  <c r="V485" i="2"/>
  <c r="D482" i="2"/>
  <c r="F482" i="2"/>
  <c r="G482" i="2"/>
  <c r="I482" i="2"/>
  <c r="J482" i="2"/>
  <c r="L482" i="2"/>
  <c r="M482" i="2"/>
  <c r="O482" i="2"/>
  <c r="P482" i="2"/>
  <c r="R482" i="2"/>
  <c r="S482" i="2"/>
  <c r="U482" i="2"/>
  <c r="D479" i="2"/>
  <c r="F479" i="2"/>
  <c r="G479" i="2"/>
  <c r="I479" i="2"/>
  <c r="J479" i="2"/>
  <c r="L479" i="2"/>
  <c r="M479" i="2"/>
  <c r="O479" i="2"/>
  <c r="P479" i="2"/>
  <c r="R479" i="2"/>
  <c r="S479" i="2"/>
  <c r="U479" i="2"/>
  <c r="V479" i="2"/>
  <c r="D448" i="2"/>
  <c r="F448" i="2"/>
  <c r="G448" i="2"/>
  <c r="I448" i="2"/>
  <c r="J448" i="2"/>
  <c r="L448" i="2"/>
  <c r="M448" i="2"/>
  <c r="O448" i="2"/>
  <c r="P448" i="2"/>
  <c r="R448" i="2"/>
  <c r="S448" i="2"/>
  <c r="U448" i="2"/>
  <c r="V448" i="2"/>
  <c r="F445" i="2"/>
  <c r="G445" i="2"/>
  <c r="I445" i="2"/>
  <c r="J445" i="2"/>
  <c r="L445" i="2"/>
  <c r="M445" i="2"/>
  <c r="O445" i="2"/>
  <c r="P445" i="2"/>
  <c r="R445" i="2"/>
  <c r="S445" i="2"/>
  <c r="U445" i="2"/>
  <c r="V445" i="2"/>
  <c r="D444" i="2"/>
  <c r="D445" i="2" s="1"/>
  <c r="C444" i="2"/>
  <c r="C445" i="2" s="1"/>
  <c r="F441" i="2"/>
  <c r="G441" i="2"/>
  <c r="I441" i="2"/>
  <c r="J441" i="2"/>
  <c r="L441" i="2"/>
  <c r="M441" i="2"/>
  <c r="O441" i="2"/>
  <c r="P441" i="2"/>
  <c r="R441" i="2"/>
  <c r="S441" i="2"/>
  <c r="U441" i="2"/>
  <c r="V441" i="2"/>
  <c r="D440" i="2"/>
  <c r="D441" i="2" s="1"/>
  <c r="C440" i="2"/>
  <c r="C441" i="2" s="1"/>
  <c r="D438" i="2"/>
  <c r="F438" i="2"/>
  <c r="G438" i="2"/>
  <c r="I438" i="2"/>
  <c r="J438" i="2"/>
  <c r="L438" i="2"/>
  <c r="M438" i="2"/>
  <c r="O438" i="2"/>
  <c r="P438" i="2"/>
  <c r="R438" i="2"/>
  <c r="S438" i="2"/>
  <c r="U438" i="2"/>
  <c r="V438" i="2"/>
  <c r="F435" i="2"/>
  <c r="G435" i="2"/>
  <c r="I435" i="2"/>
  <c r="J435" i="2"/>
  <c r="L435" i="2"/>
  <c r="M435" i="2"/>
  <c r="O435" i="2"/>
  <c r="P435" i="2"/>
  <c r="R435" i="2"/>
  <c r="S435" i="2"/>
  <c r="U435" i="2"/>
  <c r="V435" i="2"/>
  <c r="D430" i="2"/>
  <c r="D431" i="2"/>
  <c r="D432" i="2"/>
  <c r="D433" i="2"/>
  <c r="D434" i="2"/>
  <c r="C430" i="2"/>
  <c r="C431" i="2"/>
  <c r="C432" i="2"/>
  <c r="C433" i="2"/>
  <c r="C434" i="2"/>
  <c r="D429" i="2"/>
  <c r="C429" i="2"/>
  <c r="D427" i="2"/>
  <c r="C427" i="2"/>
  <c r="D426" i="2"/>
  <c r="C426" i="2"/>
  <c r="D424" i="2"/>
  <c r="F424" i="2"/>
  <c r="G424" i="2"/>
  <c r="I424" i="2"/>
  <c r="J424" i="2"/>
  <c r="L424" i="2"/>
  <c r="M424" i="2"/>
  <c r="O424" i="2"/>
  <c r="P424" i="2"/>
  <c r="R424" i="2"/>
  <c r="S424" i="2"/>
  <c r="U424" i="2"/>
  <c r="V424" i="2"/>
  <c r="F421" i="2"/>
  <c r="G421" i="2"/>
  <c r="I421" i="2"/>
  <c r="J421" i="2"/>
  <c r="L421" i="2"/>
  <c r="M421" i="2"/>
  <c r="O421" i="2"/>
  <c r="P421" i="2"/>
  <c r="R421" i="2"/>
  <c r="S421" i="2"/>
  <c r="U421" i="2"/>
  <c r="V421" i="2"/>
  <c r="D420" i="2"/>
  <c r="D421" i="2" s="1"/>
  <c r="C420" i="2"/>
  <c r="D383" i="2"/>
  <c r="F383" i="2"/>
  <c r="G383" i="2"/>
  <c r="I383" i="2"/>
  <c r="J383" i="2"/>
  <c r="L383" i="2"/>
  <c r="M383" i="2"/>
  <c r="O383" i="2"/>
  <c r="P383" i="2"/>
  <c r="R383" i="2"/>
  <c r="S383" i="2"/>
  <c r="U383" i="2"/>
  <c r="V383" i="2"/>
  <c r="D380" i="2"/>
  <c r="F380" i="2"/>
  <c r="G380" i="2"/>
  <c r="I380" i="2"/>
  <c r="J380" i="2"/>
  <c r="L380" i="2"/>
  <c r="M380" i="2"/>
  <c r="O380" i="2"/>
  <c r="P380" i="2"/>
  <c r="R380" i="2"/>
  <c r="S380" i="2"/>
  <c r="U380" i="2"/>
  <c r="V380" i="2"/>
  <c r="F376" i="2"/>
  <c r="G376" i="2"/>
  <c r="I376" i="2"/>
  <c r="J376" i="2"/>
  <c r="L376" i="2"/>
  <c r="M376" i="2"/>
  <c r="O376" i="2"/>
  <c r="P376" i="2"/>
  <c r="R376" i="2"/>
  <c r="S376" i="2"/>
  <c r="U376" i="2"/>
  <c r="V376" i="2"/>
  <c r="C373" i="2"/>
  <c r="D373" i="2"/>
  <c r="F373" i="2"/>
  <c r="G373" i="2"/>
  <c r="I373" i="2"/>
  <c r="J373" i="2"/>
  <c r="L373" i="2"/>
  <c r="M373" i="2"/>
  <c r="O373" i="2"/>
  <c r="P373" i="2"/>
  <c r="R373" i="2"/>
  <c r="S373" i="2"/>
  <c r="U373" i="2"/>
  <c r="V373" i="2"/>
  <c r="F370" i="2"/>
  <c r="G370" i="2"/>
  <c r="I370" i="2"/>
  <c r="J370" i="2"/>
  <c r="L370" i="2"/>
  <c r="M370" i="2"/>
  <c r="O370" i="2"/>
  <c r="P370" i="2"/>
  <c r="R370" i="2"/>
  <c r="S370" i="2"/>
  <c r="U370" i="2"/>
  <c r="V370" i="2"/>
  <c r="D365" i="2"/>
  <c r="D366" i="2"/>
  <c r="D367" i="2"/>
  <c r="D368" i="2"/>
  <c r="D369" i="2"/>
  <c r="D364" i="2"/>
  <c r="C365" i="2"/>
  <c r="C366" i="2"/>
  <c r="C367" i="2"/>
  <c r="C368" i="2"/>
  <c r="C369" i="2"/>
  <c r="C364" i="2"/>
  <c r="G362" i="2"/>
  <c r="I362" i="2"/>
  <c r="J362" i="2"/>
  <c r="L362" i="2"/>
  <c r="M362" i="2"/>
  <c r="O362" i="2"/>
  <c r="P362" i="2"/>
  <c r="R362" i="2"/>
  <c r="S362" i="2"/>
  <c r="U362" i="2"/>
  <c r="V362" i="2"/>
  <c r="D358" i="2"/>
  <c r="D362" i="2" s="1"/>
  <c r="C358" i="2"/>
  <c r="C362" i="2" s="1"/>
  <c r="D355" i="2"/>
  <c r="F355" i="2"/>
  <c r="G355" i="2"/>
  <c r="I355" i="2"/>
  <c r="J355" i="2"/>
  <c r="L355" i="2"/>
  <c r="M355" i="2"/>
  <c r="O355" i="2"/>
  <c r="P355" i="2"/>
  <c r="R355" i="2"/>
  <c r="S355" i="2"/>
  <c r="U355" i="2"/>
  <c r="V355" i="2"/>
  <c r="D352" i="2"/>
  <c r="F352" i="2"/>
  <c r="G352" i="2"/>
  <c r="I352" i="2"/>
  <c r="J352" i="2"/>
  <c r="L352" i="2"/>
  <c r="M352" i="2"/>
  <c r="O352" i="2"/>
  <c r="P352" i="2"/>
  <c r="R352" i="2"/>
  <c r="S352" i="2"/>
  <c r="U352" i="2"/>
  <c r="V352" i="2"/>
  <c r="G303" i="2"/>
  <c r="P303" i="2"/>
  <c r="O303" i="2"/>
  <c r="F303" i="2"/>
  <c r="D294" i="2"/>
  <c r="D295" i="2"/>
  <c r="D325" i="2"/>
  <c r="F325" i="2"/>
  <c r="G325" i="2"/>
  <c r="I325" i="2"/>
  <c r="J325" i="2"/>
  <c r="L325" i="2"/>
  <c r="M325" i="2"/>
  <c r="O325" i="2"/>
  <c r="P325" i="2"/>
  <c r="R325" i="2"/>
  <c r="S325" i="2"/>
  <c r="U325" i="2"/>
  <c r="V325" i="2"/>
  <c r="F322" i="2"/>
  <c r="G322" i="2"/>
  <c r="I322" i="2"/>
  <c r="J322" i="2"/>
  <c r="L322" i="2"/>
  <c r="M322" i="2"/>
  <c r="O322" i="2"/>
  <c r="P322" i="2"/>
  <c r="R322" i="2"/>
  <c r="S322" i="2"/>
  <c r="U322" i="2"/>
  <c r="V322" i="2"/>
  <c r="D321" i="2"/>
  <c r="D322" i="2" s="1"/>
  <c r="C322" i="2"/>
  <c r="F318" i="2"/>
  <c r="G318" i="2"/>
  <c r="I318" i="2"/>
  <c r="J318" i="2"/>
  <c r="L318" i="2"/>
  <c r="M318" i="2"/>
  <c r="O318" i="2"/>
  <c r="P318" i="2"/>
  <c r="R318" i="2"/>
  <c r="S318" i="2"/>
  <c r="U318" i="2"/>
  <c r="V318" i="2"/>
  <c r="D317" i="2"/>
  <c r="D318" i="2" s="1"/>
  <c r="C317" i="2"/>
  <c r="C318" i="2" s="1"/>
  <c r="D315" i="2"/>
  <c r="F315" i="2"/>
  <c r="G315" i="2"/>
  <c r="I315" i="2"/>
  <c r="J315" i="2"/>
  <c r="L315" i="2"/>
  <c r="M315" i="2"/>
  <c r="O315" i="2"/>
  <c r="P315" i="2"/>
  <c r="R315" i="2"/>
  <c r="S315" i="2"/>
  <c r="U315" i="2"/>
  <c r="V315" i="2"/>
  <c r="F312" i="2"/>
  <c r="G312" i="2"/>
  <c r="I312" i="2"/>
  <c r="J312" i="2"/>
  <c r="L312" i="2"/>
  <c r="M312" i="2"/>
  <c r="O312" i="2"/>
  <c r="P312" i="2"/>
  <c r="R312" i="2"/>
  <c r="S312" i="2"/>
  <c r="U312" i="2"/>
  <c r="V312" i="2"/>
  <c r="D306" i="2"/>
  <c r="D308" i="2"/>
  <c r="D309" i="2"/>
  <c r="D310" i="2"/>
  <c r="D311" i="2"/>
  <c r="D305" i="2"/>
  <c r="C306" i="2"/>
  <c r="C307" i="2"/>
  <c r="C308" i="2"/>
  <c r="C309" i="2"/>
  <c r="C310" i="2"/>
  <c r="C311" i="2"/>
  <c r="C305" i="2"/>
  <c r="I303" i="2"/>
  <c r="J303" i="2"/>
  <c r="L303" i="2"/>
  <c r="M303" i="2"/>
  <c r="R303" i="2"/>
  <c r="S303" i="2"/>
  <c r="U303" i="2"/>
  <c r="V303" i="2"/>
  <c r="D299" i="2"/>
  <c r="C299" i="2"/>
  <c r="D297" i="2"/>
  <c r="C297" i="2"/>
  <c r="C294" i="2"/>
  <c r="C295" i="2" s="1"/>
  <c r="F295" i="2"/>
  <c r="G295" i="2"/>
  <c r="I295" i="2"/>
  <c r="J295" i="2"/>
  <c r="L295" i="2"/>
  <c r="M295" i="2"/>
  <c r="O295" i="2"/>
  <c r="P295" i="2"/>
  <c r="R295" i="2"/>
  <c r="S295" i="2"/>
  <c r="U295" i="2"/>
  <c r="D292" i="2"/>
  <c r="F292" i="2"/>
  <c r="G292" i="2"/>
  <c r="I292" i="2"/>
  <c r="J292" i="2"/>
  <c r="L292" i="2"/>
  <c r="M292" i="2"/>
  <c r="O292" i="2"/>
  <c r="P292" i="2"/>
  <c r="R292" i="2"/>
  <c r="S292" i="2"/>
  <c r="U292" i="2"/>
  <c r="V292" i="2"/>
  <c r="C255" i="2"/>
  <c r="D255" i="2"/>
  <c r="F255" i="2"/>
  <c r="G255" i="2"/>
  <c r="I255" i="2"/>
  <c r="J255" i="2"/>
  <c r="L255" i="2"/>
  <c r="M255" i="2"/>
  <c r="O255" i="2"/>
  <c r="P255" i="2"/>
  <c r="R255" i="2"/>
  <c r="S255" i="2"/>
  <c r="U255" i="2"/>
  <c r="V255" i="2"/>
  <c r="F251" i="2"/>
  <c r="G251" i="2"/>
  <c r="I251" i="2"/>
  <c r="J251" i="2"/>
  <c r="L251" i="2"/>
  <c r="M251" i="2"/>
  <c r="O251" i="2"/>
  <c r="P251" i="2"/>
  <c r="R251" i="2"/>
  <c r="S251" i="2"/>
  <c r="U251" i="2"/>
  <c r="V251" i="2"/>
  <c r="D248" i="2"/>
  <c r="F248" i="2"/>
  <c r="G248" i="2"/>
  <c r="I248" i="2"/>
  <c r="J248" i="2"/>
  <c r="L248" i="2"/>
  <c r="M248" i="2"/>
  <c r="O248" i="2"/>
  <c r="P248" i="2"/>
  <c r="R248" i="2"/>
  <c r="S248" i="2"/>
  <c r="U248" i="2"/>
  <c r="V248" i="2"/>
  <c r="F245" i="2"/>
  <c r="G245" i="2"/>
  <c r="I245" i="2"/>
  <c r="J245" i="2"/>
  <c r="L245" i="2"/>
  <c r="M245" i="2"/>
  <c r="O245" i="2"/>
  <c r="P245" i="2"/>
  <c r="R245" i="2"/>
  <c r="S245" i="2"/>
  <c r="U245" i="2"/>
  <c r="V245" i="2"/>
  <c r="F236" i="2"/>
  <c r="G236" i="2"/>
  <c r="I236" i="2"/>
  <c r="J236" i="2"/>
  <c r="L236" i="2"/>
  <c r="M236" i="2"/>
  <c r="O236" i="2"/>
  <c r="P236" i="2"/>
  <c r="R236" i="2"/>
  <c r="S236" i="2"/>
  <c r="U236" i="2"/>
  <c r="V236" i="2"/>
  <c r="C235" i="2"/>
  <c r="D235" i="2"/>
  <c r="D232" i="2"/>
  <c r="C232" i="2"/>
  <c r="D230" i="2"/>
  <c r="C230" i="2"/>
  <c r="D163" i="2"/>
  <c r="C163" i="2"/>
  <c r="D174" i="2"/>
  <c r="C171" i="2"/>
  <c r="D179" i="2"/>
  <c r="D178" i="2"/>
  <c r="D176" i="2"/>
  <c r="D175" i="2"/>
  <c r="D173" i="2"/>
  <c r="D171" i="2"/>
  <c r="C179" i="2"/>
  <c r="C178" i="2"/>
  <c r="C176" i="2"/>
  <c r="C175" i="2"/>
  <c r="C174" i="2"/>
  <c r="C173" i="2"/>
  <c r="D168" i="2"/>
  <c r="C168" i="2"/>
  <c r="D165" i="2"/>
  <c r="C165" i="2"/>
  <c r="D160" i="2"/>
  <c r="C160" i="2"/>
  <c r="D157" i="2"/>
  <c r="D158" i="2" s="1"/>
  <c r="C157" i="2"/>
  <c r="C158" i="2" s="1"/>
  <c r="D110" i="2"/>
  <c r="C111" i="2"/>
  <c r="C112" i="2"/>
  <c r="C110" i="2"/>
  <c r="C91" i="2"/>
  <c r="C92" i="2"/>
  <c r="C93" i="2"/>
  <c r="C94" i="2"/>
  <c r="C95" i="2"/>
  <c r="C90" i="2"/>
  <c r="D91" i="2"/>
  <c r="D92" i="2"/>
  <c r="D93" i="2"/>
  <c r="D94" i="2"/>
  <c r="D95" i="2"/>
  <c r="D90" i="2"/>
  <c r="D111" i="2"/>
  <c r="D112" i="2"/>
  <c r="L39" i="2"/>
  <c r="F43" i="2"/>
  <c r="G43" i="2"/>
  <c r="I43" i="2"/>
  <c r="J43" i="2"/>
  <c r="L43" i="2"/>
  <c r="M43" i="2"/>
  <c r="O43" i="2"/>
  <c r="P43" i="2"/>
  <c r="R43" i="2"/>
  <c r="S43" i="2"/>
  <c r="U43" i="2"/>
  <c r="V43" i="2"/>
  <c r="F39" i="2"/>
  <c r="G39" i="2"/>
  <c r="I39" i="2"/>
  <c r="J39" i="2"/>
  <c r="M39" i="2"/>
  <c r="O39" i="2"/>
  <c r="P39" i="2"/>
  <c r="R39" i="2"/>
  <c r="S39" i="2"/>
  <c r="U39" i="2"/>
  <c r="V39" i="2"/>
  <c r="F22" i="2"/>
  <c r="G22" i="2"/>
  <c r="I22" i="2"/>
  <c r="J22" i="2"/>
  <c r="L22" i="2"/>
  <c r="M22" i="2"/>
  <c r="O22" i="2"/>
  <c r="P22" i="2"/>
  <c r="S22" i="2"/>
  <c r="U22" i="2"/>
  <c r="V22" i="2"/>
  <c r="O186" i="2"/>
  <c r="P186" i="2"/>
  <c r="O183" i="2"/>
  <c r="P183" i="2"/>
  <c r="O180" i="2"/>
  <c r="P180" i="2"/>
  <c r="O169" i="2"/>
  <c r="P169" i="2"/>
  <c r="O161" i="2"/>
  <c r="P161" i="2"/>
  <c r="O158" i="2"/>
  <c r="P158" i="2"/>
  <c r="F133" i="2"/>
  <c r="G133" i="2"/>
  <c r="I133" i="2"/>
  <c r="J133" i="2"/>
  <c r="O133" i="2"/>
  <c r="P133" i="2"/>
  <c r="R133" i="2"/>
  <c r="S133" i="2"/>
  <c r="U133" i="2"/>
  <c r="V133" i="2"/>
  <c r="F127" i="2"/>
  <c r="G127" i="2"/>
  <c r="I127" i="2"/>
  <c r="J127" i="2"/>
  <c r="L127" i="2"/>
  <c r="M127" i="2"/>
  <c r="O127" i="2"/>
  <c r="P127" i="2"/>
  <c r="R127" i="2"/>
  <c r="S127" i="2"/>
  <c r="U127" i="2"/>
  <c r="V127" i="2"/>
  <c r="D122" i="2"/>
  <c r="F122" i="2"/>
  <c r="G122" i="2"/>
  <c r="I122" i="2"/>
  <c r="J122" i="2"/>
  <c r="L122" i="2"/>
  <c r="M122" i="2"/>
  <c r="O122" i="2"/>
  <c r="P122" i="2"/>
  <c r="R122" i="2"/>
  <c r="S122" i="2"/>
  <c r="U122" i="2"/>
  <c r="V122" i="2"/>
  <c r="C122" i="2"/>
  <c r="F119" i="2"/>
  <c r="G119" i="2"/>
  <c r="I119" i="2"/>
  <c r="J119" i="2"/>
  <c r="L119" i="2"/>
  <c r="M119" i="2"/>
  <c r="O119" i="2"/>
  <c r="P119" i="2"/>
  <c r="R119" i="2"/>
  <c r="S119" i="2"/>
  <c r="U119" i="2"/>
  <c r="V119" i="2"/>
  <c r="C116" i="2"/>
  <c r="D116" i="2"/>
  <c r="F116" i="2"/>
  <c r="G116" i="2"/>
  <c r="I116" i="2"/>
  <c r="J116" i="2"/>
  <c r="L116" i="2"/>
  <c r="M116" i="2"/>
  <c r="O116" i="2"/>
  <c r="P116" i="2"/>
  <c r="R116" i="2"/>
  <c r="S116" i="2"/>
  <c r="U116" i="2"/>
  <c r="V116" i="2"/>
  <c r="O113" i="2"/>
  <c r="P113" i="2"/>
  <c r="R113" i="2"/>
  <c r="S113" i="2"/>
  <c r="U113" i="2"/>
  <c r="V113" i="2"/>
  <c r="O108" i="2"/>
  <c r="P108" i="2"/>
  <c r="O96" i="2"/>
  <c r="P96" i="2"/>
  <c r="D61" i="2"/>
  <c r="F61" i="2"/>
  <c r="G61" i="2"/>
  <c r="I61" i="2"/>
  <c r="J61" i="2"/>
  <c r="L61" i="2"/>
  <c r="M61" i="2"/>
  <c r="O61" i="2"/>
  <c r="P61" i="2"/>
  <c r="R61" i="2"/>
  <c r="S61" i="2"/>
  <c r="U61" i="2"/>
  <c r="V61" i="2"/>
  <c r="D52" i="2"/>
  <c r="F52" i="2"/>
  <c r="G52" i="2"/>
  <c r="I52" i="2"/>
  <c r="J52" i="2"/>
  <c r="L52" i="2"/>
  <c r="M52" i="2"/>
  <c r="O52" i="2"/>
  <c r="P52" i="2"/>
  <c r="R52" i="2"/>
  <c r="S52" i="2"/>
  <c r="U52" i="2"/>
  <c r="V52" i="2"/>
  <c r="C52" i="2"/>
  <c r="D49" i="2"/>
  <c r="F49" i="2"/>
  <c r="G49" i="2"/>
  <c r="I49" i="2"/>
  <c r="J49" i="2"/>
  <c r="L49" i="2"/>
  <c r="M49" i="2"/>
  <c r="O49" i="2"/>
  <c r="P49" i="2"/>
  <c r="R49" i="2"/>
  <c r="S49" i="2"/>
  <c r="U49" i="2"/>
  <c r="V49" i="2"/>
  <c r="C49" i="2"/>
  <c r="D46" i="2"/>
  <c r="F46" i="2"/>
  <c r="G46" i="2"/>
  <c r="I46" i="2"/>
  <c r="J46" i="2"/>
  <c r="L46" i="2"/>
  <c r="M46" i="2"/>
  <c r="O46" i="2"/>
  <c r="P46" i="2"/>
  <c r="R46" i="2"/>
  <c r="S46" i="2"/>
  <c r="U46" i="2"/>
  <c r="V46" i="2"/>
  <c r="C46" i="2"/>
  <c r="D238" i="2"/>
  <c r="D557" i="2"/>
  <c r="D558" i="2" s="1"/>
  <c r="F552" i="2"/>
  <c r="G552" i="2"/>
  <c r="I552" i="2"/>
  <c r="J552" i="2"/>
  <c r="L552" i="2"/>
  <c r="M552" i="2"/>
  <c r="R552" i="2"/>
  <c r="S552" i="2"/>
  <c r="U552" i="2"/>
  <c r="D375" i="2"/>
  <c r="D376" i="2" s="1"/>
  <c r="C375" i="2"/>
  <c r="F362" i="2"/>
  <c r="V295" i="2"/>
  <c r="D250" i="2"/>
  <c r="D251" i="2" s="1"/>
  <c r="C250" i="2"/>
  <c r="C251" i="2" s="1"/>
  <c r="C239" i="2"/>
  <c r="C240" i="2"/>
  <c r="C241" i="2"/>
  <c r="C242" i="2"/>
  <c r="C243" i="2"/>
  <c r="C244" i="2"/>
  <c r="C238" i="2"/>
  <c r="D240" i="2"/>
  <c r="D239" i="2"/>
  <c r="D241" i="2"/>
  <c r="D242" i="2"/>
  <c r="D243" i="2"/>
  <c r="D244" i="2"/>
  <c r="D185" i="2"/>
  <c r="C185" i="2"/>
  <c r="F183" i="2"/>
  <c r="G183" i="2"/>
  <c r="I183" i="2"/>
  <c r="J183" i="2"/>
  <c r="L183" i="2"/>
  <c r="M183" i="2"/>
  <c r="R183" i="2"/>
  <c r="S183" i="2"/>
  <c r="U183" i="2"/>
  <c r="V183" i="2"/>
  <c r="E186" i="2"/>
  <c r="F186" i="2"/>
  <c r="G186" i="2"/>
  <c r="H186" i="2"/>
  <c r="I186" i="2"/>
  <c r="J186" i="2"/>
  <c r="K186" i="2"/>
  <c r="L186" i="2"/>
  <c r="M186" i="2"/>
  <c r="N186" i="2"/>
  <c r="R186" i="2"/>
  <c r="S186" i="2"/>
  <c r="U186" i="2"/>
  <c r="V186" i="2"/>
  <c r="G180" i="2"/>
  <c r="I180" i="2"/>
  <c r="J180" i="2"/>
  <c r="L180" i="2"/>
  <c r="M180" i="2"/>
  <c r="R180" i="2"/>
  <c r="S180" i="2"/>
  <c r="U180" i="2"/>
  <c r="V180" i="2"/>
  <c r="F180" i="2"/>
  <c r="G169" i="2"/>
  <c r="I169" i="2"/>
  <c r="J169" i="2"/>
  <c r="L169" i="2"/>
  <c r="M169" i="2"/>
  <c r="R169" i="2"/>
  <c r="S169" i="2"/>
  <c r="U169" i="2"/>
  <c r="V169" i="2"/>
  <c r="F169" i="2"/>
  <c r="F161" i="2"/>
  <c r="G161" i="2"/>
  <c r="I161" i="2"/>
  <c r="L161" i="2"/>
  <c r="M161" i="2"/>
  <c r="R161" i="2"/>
  <c r="S161" i="2"/>
  <c r="U161" i="2"/>
  <c r="V161" i="2"/>
  <c r="F158" i="2"/>
  <c r="G158" i="2"/>
  <c r="I158" i="2"/>
  <c r="J158" i="2"/>
  <c r="L158" i="2"/>
  <c r="M158" i="2"/>
  <c r="R158" i="2"/>
  <c r="S158" i="2"/>
  <c r="U158" i="2"/>
  <c r="V158" i="2"/>
  <c r="C119" i="2"/>
  <c r="F113" i="2"/>
  <c r="G113" i="2"/>
  <c r="I113" i="2"/>
  <c r="J113" i="2"/>
  <c r="L113" i="2"/>
  <c r="M113" i="2"/>
  <c r="J108" i="2"/>
  <c r="G108" i="2"/>
  <c r="F108" i="2"/>
  <c r="I108" i="2"/>
  <c r="L108" i="2"/>
  <c r="M108" i="2"/>
  <c r="R108" i="2"/>
  <c r="S108" i="2"/>
  <c r="U108" i="2"/>
  <c r="F96" i="2"/>
  <c r="G96" i="2"/>
  <c r="I96" i="2"/>
  <c r="J96" i="2"/>
  <c r="L96" i="2"/>
  <c r="M96" i="2"/>
  <c r="R96" i="2"/>
  <c r="S96" i="2"/>
  <c r="U96" i="2"/>
  <c r="V96" i="2"/>
  <c r="D56" i="2"/>
  <c r="D57" i="2"/>
  <c r="D55" i="2"/>
  <c r="F58" i="2"/>
  <c r="G58" i="2"/>
  <c r="I58" i="2"/>
  <c r="J58" i="2"/>
  <c r="L58" i="2"/>
  <c r="M58" i="2"/>
  <c r="R58" i="2"/>
  <c r="S58" i="2"/>
  <c r="U58" i="2"/>
  <c r="V58" i="2"/>
  <c r="C57" i="2"/>
  <c r="C56" i="2"/>
  <c r="C55" i="2"/>
  <c r="C22" i="2" l="1"/>
  <c r="V597" i="2"/>
  <c r="J597" i="2"/>
  <c r="J598" i="2" s="1"/>
  <c r="V641" i="2"/>
  <c r="J641" i="2"/>
  <c r="R597" i="2"/>
  <c r="R598" i="2" s="1"/>
  <c r="R641" i="2"/>
  <c r="O597" i="2"/>
  <c r="O598" i="2" s="1"/>
  <c r="D43" i="2"/>
  <c r="F641" i="2"/>
  <c r="S597" i="2"/>
  <c r="S598" i="2" s="1"/>
  <c r="F597" i="2"/>
  <c r="F598" i="2" s="1"/>
  <c r="D22" i="2"/>
  <c r="P597" i="2"/>
  <c r="P598" i="2" s="1"/>
  <c r="P641" i="2"/>
  <c r="M597" i="2"/>
  <c r="M598" i="2" s="1"/>
  <c r="L597" i="2"/>
  <c r="L598" i="2" s="1"/>
  <c r="L641" i="2"/>
  <c r="C648" i="2" s="1"/>
  <c r="U597" i="2"/>
  <c r="U598" i="2" s="1"/>
  <c r="I597" i="2"/>
  <c r="I598" i="2" s="1"/>
  <c r="D303" i="2"/>
  <c r="D573" i="2"/>
  <c r="D583" i="2"/>
  <c r="D593" i="2"/>
  <c r="D578" i="2"/>
  <c r="D588" i="2"/>
  <c r="D641" i="2"/>
  <c r="D435" i="2"/>
  <c r="U326" i="2"/>
  <c r="S510" i="2"/>
  <c r="M510" i="2"/>
  <c r="P449" i="2"/>
  <c r="V62" i="2"/>
  <c r="D169" i="2"/>
  <c r="D236" i="2"/>
  <c r="D370" i="2"/>
  <c r="D384" i="2" s="1"/>
  <c r="G510" i="2"/>
  <c r="J134" i="2"/>
  <c r="M62" i="2"/>
  <c r="G62" i="2"/>
  <c r="O134" i="2"/>
  <c r="V326" i="2"/>
  <c r="U641" i="2"/>
  <c r="O641" i="2"/>
  <c r="C169" i="2"/>
  <c r="D245" i="2"/>
  <c r="G597" i="2"/>
  <c r="G598" i="2" s="1"/>
  <c r="D39" i="2"/>
  <c r="I62" i="2"/>
  <c r="D312" i="2"/>
  <c r="U510" i="2"/>
  <c r="O510" i="2"/>
  <c r="I510" i="2"/>
  <c r="D494" i="2"/>
  <c r="S641" i="2"/>
  <c r="M641" i="2"/>
  <c r="G641" i="2"/>
  <c r="I641" i="2"/>
  <c r="U134" i="2"/>
  <c r="U62" i="2"/>
  <c r="M134" i="2"/>
  <c r="G134" i="2"/>
  <c r="P62" i="2"/>
  <c r="J62" i="2"/>
  <c r="O259" i="2"/>
  <c r="I259" i="2"/>
  <c r="R326" i="2"/>
  <c r="L326" i="2"/>
  <c r="J326" i="2"/>
  <c r="I326" i="2"/>
  <c r="U384" i="2"/>
  <c r="O384" i="2"/>
  <c r="I384" i="2"/>
  <c r="P510" i="2"/>
  <c r="J510" i="2"/>
  <c r="S62" i="2"/>
  <c r="L134" i="2"/>
  <c r="O62" i="2"/>
  <c r="I134" i="2"/>
  <c r="R62" i="2"/>
  <c r="F62" i="2"/>
  <c r="S134" i="2"/>
  <c r="P134" i="2"/>
  <c r="S326" i="2"/>
  <c r="M326" i="2"/>
  <c r="R384" i="2"/>
  <c r="L384" i="2"/>
  <c r="F384" i="2"/>
  <c r="R510" i="2"/>
  <c r="L510" i="2"/>
  <c r="F510" i="2"/>
  <c r="F134" i="2"/>
  <c r="R134" i="2"/>
  <c r="D127" i="2"/>
  <c r="C43" i="2"/>
  <c r="C583" i="2"/>
  <c r="C593" i="2"/>
  <c r="D568" i="2"/>
  <c r="L449" i="2"/>
  <c r="S449" i="2"/>
  <c r="O449" i="2"/>
  <c r="I449" i="2"/>
  <c r="D506" i="2"/>
  <c r="S384" i="2"/>
  <c r="M384" i="2"/>
  <c r="G384" i="2"/>
  <c r="V384" i="2"/>
  <c r="P384" i="2"/>
  <c r="J384" i="2"/>
  <c r="F326" i="2"/>
  <c r="G326" i="2"/>
  <c r="O326" i="2"/>
  <c r="P326" i="2"/>
  <c r="L259" i="2"/>
  <c r="P259" i="2"/>
  <c r="S259" i="2"/>
  <c r="L62" i="2"/>
  <c r="O194" i="2"/>
  <c r="P194" i="2"/>
  <c r="C245" i="2"/>
  <c r="C568" i="2"/>
  <c r="C578" i="2"/>
  <c r="C588" i="2"/>
  <c r="C303" i="2"/>
  <c r="C370" i="2"/>
  <c r="C435" i="2"/>
  <c r="C573" i="2"/>
  <c r="C494" i="2"/>
  <c r="C506" i="2"/>
  <c r="C312" i="2"/>
  <c r="D180" i="2"/>
  <c r="D113" i="2"/>
  <c r="L194" i="2"/>
  <c r="C58" i="2"/>
  <c r="C127" i="2"/>
  <c r="I194" i="2"/>
  <c r="C108" i="2"/>
  <c r="S194" i="2"/>
  <c r="C180" i="2"/>
  <c r="C96" i="2"/>
  <c r="C113" i="2"/>
  <c r="D96" i="2"/>
  <c r="V108" i="2"/>
  <c r="V134" i="2" s="1"/>
  <c r="C734" i="2"/>
  <c r="C743" i="2" s="1"/>
  <c r="C731" i="2" l="1"/>
  <c r="C652" i="2"/>
  <c r="O731" i="2"/>
  <c r="N731" i="2"/>
  <c r="N723" i="2"/>
  <c r="C732" i="2"/>
  <c r="O713" i="2"/>
  <c r="D724" i="2"/>
  <c r="O704" i="2"/>
  <c r="D713" i="2"/>
  <c r="D730" i="2"/>
  <c r="C715" i="2"/>
  <c r="C714" i="2"/>
  <c r="O715" i="2"/>
  <c r="O732" i="2"/>
  <c r="N730" i="2"/>
  <c r="C713" i="2"/>
  <c r="O730" i="2"/>
  <c r="C730" i="2"/>
  <c r="O722" i="2"/>
  <c r="D714" i="2"/>
  <c r="N713" i="2"/>
  <c r="N714" i="2"/>
  <c r="D715" i="2"/>
  <c r="D732" i="2"/>
  <c r="O714" i="2"/>
  <c r="C521" i="2"/>
  <c r="N715" i="2"/>
  <c r="D731" i="2"/>
  <c r="D723" i="2"/>
  <c r="N722" i="2"/>
  <c r="D326" i="2"/>
  <c r="N704" i="2"/>
  <c r="N705" i="2"/>
  <c r="D705" i="2"/>
  <c r="D706" i="2"/>
  <c r="D697" i="2"/>
  <c r="C336" i="2"/>
  <c r="D597" i="2"/>
  <c r="D598" i="2" s="1"/>
  <c r="C696" i="2"/>
  <c r="D695" i="2"/>
  <c r="D696" i="2"/>
  <c r="D510" i="2"/>
  <c r="O695" i="2"/>
  <c r="C337" i="2"/>
  <c r="C144" i="2"/>
  <c r="C653" i="2"/>
  <c r="N695" i="2"/>
  <c r="C695" i="2"/>
  <c r="N697" i="2"/>
  <c r="O696" i="2"/>
  <c r="N696" i="2"/>
  <c r="C396" i="2"/>
  <c r="O697" i="2"/>
  <c r="C603" i="2"/>
  <c r="C697" i="2"/>
  <c r="C143" i="2"/>
  <c r="C522" i="2"/>
  <c r="D62" i="2"/>
  <c r="C609" i="2"/>
  <c r="C395" i="2"/>
  <c r="C597" i="2"/>
  <c r="Q713" i="2" l="1"/>
  <c r="Q730" i="2"/>
  <c r="F713" i="2"/>
  <c r="E730" i="2"/>
  <c r="F730" i="2"/>
  <c r="E713" i="2"/>
  <c r="O739" i="2"/>
  <c r="N740" i="2"/>
  <c r="P713" i="2"/>
  <c r="D741" i="2"/>
  <c r="D740" i="2"/>
  <c r="N739" i="2"/>
  <c r="F695" i="2"/>
  <c r="E695" i="2"/>
  <c r="Q695" i="2"/>
  <c r="P695" i="2"/>
  <c r="C637" i="2"/>
  <c r="C641" i="2" s="1"/>
  <c r="M718" i="2" l="1"/>
  <c r="M735" i="2"/>
  <c r="M717" i="2"/>
  <c r="M700" i="2"/>
  <c r="M699" i="2"/>
  <c r="C647" i="2"/>
  <c r="C383" i="2"/>
  <c r="V555" i="2"/>
  <c r="V552" i="2"/>
  <c r="V598" i="2" l="1"/>
  <c r="C604" i="2"/>
  <c r="C565" i="2"/>
  <c r="C555" i="2"/>
  <c r="C561" i="2"/>
  <c r="C546" i="2"/>
  <c r="C558" i="2"/>
  <c r="C608" i="2" l="1"/>
  <c r="N732" i="2"/>
  <c r="P730" i="2" s="1"/>
  <c r="M734" i="2" s="1"/>
  <c r="C598" i="2"/>
  <c r="D226" i="2"/>
  <c r="D259" i="2" s="1"/>
  <c r="F226" i="2"/>
  <c r="F259" i="2" s="1"/>
  <c r="G226" i="2"/>
  <c r="G259" i="2" s="1"/>
  <c r="J226" i="2"/>
  <c r="J259" i="2" s="1"/>
  <c r="M226" i="2"/>
  <c r="M259" i="2" s="1"/>
  <c r="R226" i="2"/>
  <c r="R259" i="2" s="1"/>
  <c r="T226" i="2"/>
  <c r="U226" i="2"/>
  <c r="U259" i="2" s="1"/>
  <c r="V226" i="2"/>
  <c r="V259" i="2" s="1"/>
  <c r="C270" i="2" s="1"/>
  <c r="C226" i="2"/>
  <c r="D108" i="2"/>
  <c r="D134" i="2" s="1"/>
  <c r="C271" i="2" l="1"/>
  <c r="C509" i="2" l="1"/>
  <c r="V482" i="2"/>
  <c r="C482" i="2"/>
  <c r="C479" i="2"/>
  <c r="C517" i="2" l="1"/>
  <c r="C500" i="2"/>
  <c r="C485" i="2"/>
  <c r="C497" i="2"/>
  <c r="C510" i="2" l="1"/>
  <c r="C516" i="2"/>
  <c r="C448" i="2"/>
  <c r="C424" i="2"/>
  <c r="V418" i="2"/>
  <c r="V449" i="2" s="1"/>
  <c r="U418" i="2"/>
  <c r="U449" i="2" s="1"/>
  <c r="O724" i="2" s="1"/>
  <c r="T418" i="2"/>
  <c r="R418" i="2"/>
  <c r="R449" i="2" s="1"/>
  <c r="O723" i="2" s="1"/>
  <c r="M418" i="2"/>
  <c r="M449" i="2" s="1"/>
  <c r="C724" i="2" s="1"/>
  <c r="J418" i="2"/>
  <c r="J449" i="2" s="1"/>
  <c r="C723" i="2" s="1"/>
  <c r="G418" i="2"/>
  <c r="G449" i="2" s="1"/>
  <c r="C722" i="2" s="1"/>
  <c r="F418" i="2"/>
  <c r="F449" i="2" s="1"/>
  <c r="D722" i="2" s="1"/>
  <c r="F722" i="2" s="1"/>
  <c r="D418" i="2"/>
  <c r="D449" i="2" s="1"/>
  <c r="C418" i="2"/>
  <c r="E722" i="2" l="1"/>
  <c r="Q722" i="2"/>
  <c r="M727" i="2" s="1"/>
  <c r="C460" i="2"/>
  <c r="N724" i="2"/>
  <c r="P722" i="2" s="1"/>
  <c r="C461" i="2"/>
  <c r="C456" i="2"/>
  <c r="C455" i="2"/>
  <c r="C438" i="2"/>
  <c r="C449" i="2" s="1"/>
  <c r="M726" i="2" l="1"/>
  <c r="C380" i="2"/>
  <c r="C376" i="2"/>
  <c r="C391" i="2"/>
  <c r="C352" i="2"/>
  <c r="C325" i="2"/>
  <c r="C292" i="2"/>
  <c r="C332" i="2" l="1"/>
  <c r="C333" i="2"/>
  <c r="C355" i="2"/>
  <c r="C384" i="2" s="1"/>
  <c r="C315" i="2"/>
  <c r="C326" i="2" s="1"/>
  <c r="C390" i="2" l="1"/>
  <c r="V258" i="2"/>
  <c r="U258" i="2"/>
  <c r="T258" i="2"/>
  <c r="R258" i="2"/>
  <c r="M258" i="2"/>
  <c r="J258" i="2"/>
  <c r="G258" i="2"/>
  <c r="F258" i="2"/>
  <c r="D258" i="2"/>
  <c r="C258" i="2"/>
  <c r="C248" i="2"/>
  <c r="C266" i="2" l="1"/>
  <c r="C236" i="2"/>
  <c r="C259" i="2" s="1"/>
  <c r="F190" i="2"/>
  <c r="G190" i="2"/>
  <c r="J190" i="2"/>
  <c r="M190" i="2"/>
  <c r="R190" i="2"/>
  <c r="U190" i="2"/>
  <c r="V190" i="2"/>
  <c r="C265" i="2" l="1"/>
  <c r="V193" i="2"/>
  <c r="V194" i="2" s="1"/>
  <c r="U193" i="2"/>
  <c r="U194" i="2" s="1"/>
  <c r="O706" i="2" s="1"/>
  <c r="O741" i="2" s="1"/>
  <c r="R193" i="2"/>
  <c r="R194" i="2" s="1"/>
  <c r="O705" i="2" s="1"/>
  <c r="O740" i="2" s="1"/>
  <c r="M193" i="2"/>
  <c r="M194" i="2" s="1"/>
  <c r="C706" i="2" s="1"/>
  <c r="C741" i="2" s="1"/>
  <c r="J193" i="2"/>
  <c r="J194" i="2" s="1"/>
  <c r="C705" i="2" s="1"/>
  <c r="C740" i="2" s="1"/>
  <c r="G193" i="2"/>
  <c r="G194" i="2" s="1"/>
  <c r="C704" i="2" s="1"/>
  <c r="C739" i="2" s="1"/>
  <c r="F193" i="2"/>
  <c r="F194" i="2" s="1"/>
  <c r="D704" i="2" s="1"/>
  <c r="D193" i="2"/>
  <c r="C193" i="2"/>
  <c r="D186" i="2"/>
  <c r="C186" i="2"/>
  <c r="D183" i="2"/>
  <c r="C183" i="2"/>
  <c r="D161" i="2"/>
  <c r="C39" i="2"/>
  <c r="C134" i="2"/>
  <c r="C61" i="2"/>
  <c r="E739" i="2" l="1"/>
  <c r="F704" i="2"/>
  <c r="D739" i="2"/>
  <c r="F739" i="2" s="1"/>
  <c r="Q739" i="2"/>
  <c r="C749" i="2" s="1"/>
  <c r="C751" i="2" s="1"/>
  <c r="C205" i="2"/>
  <c r="N706" i="2"/>
  <c r="E704" i="2"/>
  <c r="Q704" i="2"/>
  <c r="C62" i="2"/>
  <c r="C201" i="2"/>
  <c r="D194" i="2"/>
  <c r="C206" i="2"/>
  <c r="C69" i="2"/>
  <c r="C74" i="2"/>
  <c r="C73" i="2"/>
  <c r="C200" i="2"/>
  <c r="C68" i="2"/>
  <c r="C139" i="2"/>
  <c r="D58" i="2"/>
  <c r="C190" i="2"/>
  <c r="C194" i="2" s="1"/>
  <c r="D190" i="2"/>
  <c r="M709" i="2" l="1"/>
  <c r="M744" i="2"/>
  <c r="P704" i="2"/>
  <c r="M708" i="2" s="1"/>
  <c r="N741" i="2"/>
  <c r="P739" i="2" s="1"/>
  <c r="C138" i="2"/>
  <c r="C748" i="2" l="1"/>
  <c r="M743" i="2"/>
</calcChain>
</file>

<file path=xl/sharedStrings.xml><?xml version="1.0" encoding="utf-8"?>
<sst xmlns="http://schemas.openxmlformats.org/spreadsheetml/2006/main" count="1238" uniqueCount="300">
  <si>
    <t>Rok I</t>
  </si>
  <si>
    <t>MODUŁ KSZTAŁCENIA</t>
  </si>
  <si>
    <t>JEDNOSTKA ORGANIZUJĄCA</t>
  </si>
  <si>
    <t>ECTS</t>
  </si>
  <si>
    <t>FORMA ZALICZENIA</t>
  </si>
  <si>
    <t>Wykład</t>
  </si>
  <si>
    <t>Ćwiczenia</t>
  </si>
  <si>
    <t>Seminaria</t>
  </si>
  <si>
    <t>LICZBA GODZIN</t>
  </si>
  <si>
    <t>PODSUMOWANIE SEMESTRU I</t>
  </si>
  <si>
    <t>Praktyki zawodowe</t>
  </si>
  <si>
    <t>Uniwersytet Medyczny w Lublinie</t>
  </si>
  <si>
    <t>Wydział Nauk o Zdrowiu</t>
  </si>
  <si>
    <t>SEMESTR I</t>
  </si>
  <si>
    <t>ZAJĘCIA DYDAKTYCZNE</t>
  </si>
  <si>
    <t>KSZTAŁCENIE PRAKTYCZNE</t>
  </si>
  <si>
    <t xml:space="preserve">LICZBA GODZIN </t>
  </si>
  <si>
    <t>Zajęcia praktyczne</t>
  </si>
  <si>
    <t>Liczebność</t>
  </si>
  <si>
    <t>OGÓŁEM</t>
  </si>
  <si>
    <t>SEMESTR II</t>
  </si>
  <si>
    <t>SEMESTR III</t>
  </si>
  <si>
    <t>PODSUMOWANIE SEMESTRU III</t>
  </si>
  <si>
    <t>PODSUMOWANIE SEMESTRU II</t>
  </si>
  <si>
    <t>Rok II</t>
  </si>
  <si>
    <t>Liczba egzaminów</t>
  </si>
  <si>
    <t>Liczba godzin</t>
  </si>
  <si>
    <t>Biochemia</t>
  </si>
  <si>
    <t>Bioetyka</t>
  </si>
  <si>
    <t>Biofizyka</t>
  </si>
  <si>
    <t>Demografia i epidemiologia</t>
  </si>
  <si>
    <t>Katedra i Zakład Zdrowia Publicznego</t>
  </si>
  <si>
    <t>Filozofia</t>
  </si>
  <si>
    <t>Genetyka</t>
  </si>
  <si>
    <t>Zakład Rehabilitacji i Fizjoterapii</t>
  </si>
  <si>
    <t>Psychologia ogólna</t>
  </si>
  <si>
    <t>Wychowanie fizyczne</t>
  </si>
  <si>
    <t>Studium Wychowania Fizycznego i Sportu</t>
  </si>
  <si>
    <t>Zarządzanie i marketing</t>
  </si>
  <si>
    <t>ZO</t>
  </si>
  <si>
    <t>Z</t>
  </si>
  <si>
    <t>Fizjoterapia ogólna</t>
  </si>
  <si>
    <t>Pierwsza pomoc</t>
  </si>
  <si>
    <t>E</t>
  </si>
  <si>
    <t>Farmakologia w fizjoterapii</t>
  </si>
  <si>
    <t>Zakład Farmakologii</t>
  </si>
  <si>
    <t>Zdrowie publiczne</t>
  </si>
  <si>
    <t>Żywienie człowieka</t>
  </si>
  <si>
    <t>Adaptowana aktywność fizyczna</t>
  </si>
  <si>
    <t>Anatomia rentgenowska</t>
  </si>
  <si>
    <t>Anatomia funkcjonalna</t>
  </si>
  <si>
    <t>Anatomia palpacyjna</t>
  </si>
  <si>
    <t>Język migowy</t>
  </si>
  <si>
    <t>Terapia zajęciowa</t>
  </si>
  <si>
    <t>SEMESTR IV</t>
  </si>
  <si>
    <t>PODSUMOWANIE SEMESTRU IV</t>
  </si>
  <si>
    <t>Patologia ogólna</t>
  </si>
  <si>
    <t>Kinezyterapia</t>
  </si>
  <si>
    <t>Kliniczne podstawy fizjoterapii w chirurgii</t>
  </si>
  <si>
    <t>Kliniczne podstawy fizjoterapii w kardiologii i kardiochirurgii</t>
  </si>
  <si>
    <t>Kliniczne podstawy fizjoterapii w neurologii i neurochirurgii</t>
  </si>
  <si>
    <t>Kliniczne podstawy fizjoterapii w pulmonologii</t>
  </si>
  <si>
    <t>Kliniczne podstawy fizjoterapii w reumatologii</t>
  </si>
  <si>
    <t>Fizjoprofilaktyka i promocja zdrowia</t>
  </si>
  <si>
    <t>Rehabilitacja społeczna i zawodowa</t>
  </si>
  <si>
    <t>Cały blok A stanowi:</t>
  </si>
  <si>
    <t>Cały blok B stanowi:</t>
  </si>
  <si>
    <t>SEMESTR V</t>
  </si>
  <si>
    <t>Rok III</t>
  </si>
  <si>
    <t>PODSUMOWANIE SEMESTRU V</t>
  </si>
  <si>
    <t>Badania czynnościowe</t>
  </si>
  <si>
    <t>Kliniczne podstawy fizjoterapii w geriatrii</t>
  </si>
  <si>
    <t>Kliniczne podstawy fizjoterapii w ginekologii i położnictwie</t>
  </si>
  <si>
    <t>Kliniczne podstawy fizjoterapii w psychiatrii</t>
  </si>
  <si>
    <t>Terapia manualna</t>
  </si>
  <si>
    <t>Symulacja medyczna w fizjoterapii</t>
  </si>
  <si>
    <t>Cały blok D stanowi:</t>
  </si>
  <si>
    <t>BLOK C</t>
  </si>
  <si>
    <t>BLOK D</t>
  </si>
  <si>
    <t>BLOK A</t>
  </si>
  <si>
    <t>BLOK B</t>
  </si>
  <si>
    <t>BLOK E</t>
  </si>
  <si>
    <t>BLOK F</t>
  </si>
  <si>
    <t>Cały blok E stanowi:</t>
  </si>
  <si>
    <t>Cały blok F stanowi:</t>
  </si>
  <si>
    <t>Fizjoterapia niemowląt</t>
  </si>
  <si>
    <t>Fizjoterapia w okresie ciąży i połogu</t>
  </si>
  <si>
    <t>Podstawy animaloterapii w rehabilitacji</t>
  </si>
  <si>
    <t>SEMESTR VI</t>
  </si>
  <si>
    <t>PODSUMOWANIE SEMESTRU VI</t>
  </si>
  <si>
    <t>Fizjoterapia zaburzeń chodu</t>
  </si>
  <si>
    <t>Rok IV</t>
  </si>
  <si>
    <t>SEMESTR VII</t>
  </si>
  <si>
    <t>PODSUMOWANIE SEMESTRU VII</t>
  </si>
  <si>
    <t>Metodologia badań naukowych</t>
  </si>
  <si>
    <t>Statystyka w badaniach naukowych</t>
  </si>
  <si>
    <t>Fizjoterapia w medycynie estetycznej</t>
  </si>
  <si>
    <t>Podstawy treningu personalnego</t>
  </si>
  <si>
    <t>SEMESTR VIII</t>
  </si>
  <si>
    <t>PODSUMOWANIE SEMESTRU VIII</t>
  </si>
  <si>
    <t>Korekcja wad postawy</t>
  </si>
  <si>
    <t>SEMESTR IX</t>
  </si>
  <si>
    <t>Rok V</t>
  </si>
  <si>
    <t>PODSUMOWANIE SEMESTRU IX</t>
  </si>
  <si>
    <t>SEMESTR X</t>
  </si>
  <si>
    <t>PODSUMOWANIE SEMESTRU X</t>
  </si>
  <si>
    <t>Zajęcia dydaktyczne</t>
  </si>
  <si>
    <t>Kształcenie praktyczne</t>
  </si>
  <si>
    <t>Wykłady</t>
  </si>
  <si>
    <t>Praktyki</t>
  </si>
  <si>
    <t>Godziny</t>
  </si>
  <si>
    <t>Godziny ogółem</t>
  </si>
  <si>
    <t>ECTS ogółem</t>
  </si>
  <si>
    <t>Zakład Genetyki Nowotworów z Pracownią Cytogenetyczną Katedry Genetyki Medycznej</t>
  </si>
  <si>
    <t>Technologie informacyjne</t>
  </si>
  <si>
    <t>Katedra i Klinika Reumatologii i Układowych Chorób Tkanki Łącznej</t>
  </si>
  <si>
    <t>GRUPA A: BIOMEDYCZNE PODSTAWY FIZJOTERAPII</t>
  </si>
  <si>
    <t>PODSUMOWANIE GRUPY A</t>
  </si>
  <si>
    <t>GRUPA B: NAUKI OGÓLNE</t>
  </si>
  <si>
    <t>PODSUMOWANIE GRUPY B</t>
  </si>
  <si>
    <t>GRUPA C: PODSTAWY FIZJOTERAPII</t>
  </si>
  <si>
    <t>PODSUMOWANIE GRUPY C</t>
  </si>
  <si>
    <t>GRUPA D: FIZJOTERAPIA KLINICZNA</t>
  </si>
  <si>
    <t>PODSUMOWANIE GRUPY D</t>
  </si>
  <si>
    <t>GRUPA F: PRAKTYKI FIZJOTERAPEUTYCZNE</t>
  </si>
  <si>
    <t>PODSUMOWANIE GRUPY E</t>
  </si>
  <si>
    <t>PODSUMOWANIE GRUPY F</t>
  </si>
  <si>
    <t>GRUPA G: AUTORSKA OFERTA UCZELNI</t>
  </si>
  <si>
    <t>GRUPA G1: MODUŁY OBLIGATORYJNE</t>
  </si>
  <si>
    <t>PODSUMOWANIE GRUPY G1</t>
  </si>
  <si>
    <t>GRUPA G2: MODUŁY FAKULTATYWNE</t>
  </si>
  <si>
    <t>PODSUMOWANIE GRUPY G2</t>
  </si>
  <si>
    <t>Anatomia prawidłowa</t>
  </si>
  <si>
    <t>Biologia medyczna</t>
  </si>
  <si>
    <t>Fizjologia (ogólna, wysiłku fizycznego, bólu)</t>
  </si>
  <si>
    <t>- fizjologia ogólna</t>
  </si>
  <si>
    <t>- fizjologia wysiłku fizycznego</t>
  </si>
  <si>
    <t>- fizjologia bólu</t>
  </si>
  <si>
    <t>Diagnostyka fizjologiczna</t>
  </si>
  <si>
    <t>Socjologia (ogólna, niepełnosprawności)</t>
  </si>
  <si>
    <t>- socjologia ogólna</t>
  </si>
  <si>
    <t>- socjologia niepełnosprawności</t>
  </si>
  <si>
    <t>Pedagogika (ogólna, specjalna)</t>
  </si>
  <si>
    <t>Dydaktyka fizjoterapii</t>
  </si>
  <si>
    <t>Ekonomia i system ochrony zdrowia</t>
  </si>
  <si>
    <t>Historia fizjoterapii</t>
  </si>
  <si>
    <t>Kształcenie ruchowe i metodyka nauczania ruchu</t>
  </si>
  <si>
    <t>Zakład Medycyny Sportowej</t>
  </si>
  <si>
    <t>Podstawy pielęgnowania osób z niepełnosprawnościami</t>
  </si>
  <si>
    <t>Biomechanika stosowana i ergonomia</t>
  </si>
  <si>
    <t>Sport osób z niepełnosprawnościami</t>
  </si>
  <si>
    <t>Aktywna rehabilitacja osób z niepełnosprawnościami</t>
  </si>
  <si>
    <t>Biomechanika kliniczna</t>
  </si>
  <si>
    <t>Język obcy</t>
  </si>
  <si>
    <t>Studium Praktycznej Nauki Języków Obcych</t>
  </si>
  <si>
    <t>Medycyna fizykalna (fizykoterapia, belneoklimatologia, odnowa biologiczna)</t>
  </si>
  <si>
    <t>- fizykoterapia</t>
  </si>
  <si>
    <t>- balneoklimatologia / OS*</t>
  </si>
  <si>
    <t>- odnowa biologiczna / OS*</t>
  </si>
  <si>
    <t xml:space="preserve">Masaż </t>
  </si>
  <si>
    <t>Kliniczne podstawy fizjoterapii w ortopedii i traumatologii</t>
  </si>
  <si>
    <t>Praktyka asystencka</t>
  </si>
  <si>
    <t>Kliniczne podstawy fizjoterapii w pediatrii</t>
  </si>
  <si>
    <t>Klinika Kardiochirurgii</t>
  </si>
  <si>
    <t>Wakacyjna praktyka z kinezyterapii</t>
  </si>
  <si>
    <t>Kliniczne podstawy fizjoterapii w medycynie sportowej</t>
  </si>
  <si>
    <t>Kliniczne podstawy fizjoterapii w neurologii dziecięcej</t>
  </si>
  <si>
    <t>Kliniczne podstawy fizjoterapii w onkologii i medycynie paliatywnej</t>
  </si>
  <si>
    <t>Kliniczne podstawy fizjoterapii w intensywnej terapii</t>
  </si>
  <si>
    <t>Praktyka z fizjoterapii klinicznej, fizykoterapii i masażu</t>
  </si>
  <si>
    <t>Metody specjalne fizjoterapii (reedukacji posturalnej, reedukacji nerwowo-mięśniowej, neurorehabilitacji, terapii neurorozwojowej oraz terapii manualnej)</t>
  </si>
  <si>
    <t>- metody reedukacji posturalnej</t>
  </si>
  <si>
    <t>- metody reedukacji nerwowo-mięśniowej</t>
  </si>
  <si>
    <t>- metody neurorehabilitacji</t>
  </si>
  <si>
    <t>- metody terapii neurorozwojowej oraz terapii manualnej</t>
  </si>
  <si>
    <t>Psychologia kliniczna</t>
  </si>
  <si>
    <t>Komunikacja kliniczna</t>
  </si>
  <si>
    <t>Wyroby medyczne</t>
  </si>
  <si>
    <t>Wakacyjna praktyka profilowana – wybieralna</t>
  </si>
  <si>
    <t>Turystyka i rekreacja osób z niepełnosprawnościami</t>
  </si>
  <si>
    <t>Psychoterapia</t>
  </si>
  <si>
    <t>Podstawy prawa (własności intelektualnej, medycznego, cywilnego, pracy)</t>
  </si>
  <si>
    <t>- podstawy prawa własności intelektualnej</t>
  </si>
  <si>
    <t>- podstawy prawa medycznego</t>
  </si>
  <si>
    <t>- podstawy prawa cywilnego</t>
  </si>
  <si>
    <t>- podstawy prawa pracy</t>
  </si>
  <si>
    <t>Masaż tkanek głębokich</t>
  </si>
  <si>
    <t>Seksuologia i prokreacja osób z niepełnosprawnościami</t>
  </si>
  <si>
    <t>Fizjoterapia w chorobach jamy ustnej i narządu żucia</t>
  </si>
  <si>
    <t>Evidence based physiotherapy</t>
  </si>
  <si>
    <t>Przygotowanie do pracy dyplomowej i przygotowanie do egzaminu dyplomowego</t>
  </si>
  <si>
    <t>Praktyka z fizjoterapii klinicznej, fizykoterapii i masażu – praktyka semestralna</t>
  </si>
  <si>
    <t>GRUPA E: METODOLOGIA BADAŃ NAUKOWYCH</t>
  </si>
  <si>
    <t>Rok akademicki 2025-2026</t>
  </si>
  <si>
    <t>Podstawy terapii wisceralnej</t>
  </si>
  <si>
    <t>Liczba egzminów</t>
  </si>
  <si>
    <t>GODZINY ogółem</t>
  </si>
  <si>
    <t>Godziny  ogółem</t>
  </si>
  <si>
    <t>ŁĄCZNA LICZBA GODZIN w roku 2025-26</t>
  </si>
  <si>
    <t>ŁĄCZNA LICZBA ECTS w roku 2025-26</t>
  </si>
  <si>
    <r>
      <rPr>
        <sz val="10"/>
        <rFont val="Times New Roman"/>
        <family val="1"/>
        <charset val="238"/>
      </rPr>
      <t xml:space="preserve">Forma studiów: </t>
    </r>
    <r>
      <rPr>
        <b/>
        <sz val="10"/>
        <rFont val="Times New Roman"/>
        <family val="1"/>
        <charset val="238"/>
      </rPr>
      <t>STACJONARNE</t>
    </r>
  </si>
  <si>
    <r>
      <t xml:space="preserve">Czas trwania: </t>
    </r>
    <r>
      <rPr>
        <b/>
        <sz val="10"/>
        <rFont val="Times New Roman"/>
        <family val="1"/>
        <charset val="238"/>
      </rPr>
      <t>10 semestrów</t>
    </r>
  </si>
  <si>
    <t>Zakład Fizjoterapii Klinicznej</t>
  </si>
  <si>
    <t xml:space="preserve">Zakład Rehabilitacji i Fizjoterapii </t>
  </si>
  <si>
    <t>Kompleksowa terapia obrzęku</t>
  </si>
  <si>
    <t>Diagnostyka funkcjonalna w dysfunkcjach układu ruchu**</t>
  </si>
  <si>
    <t>Diagnostyka funkcjonalna w chorobach wewnętrznych**</t>
  </si>
  <si>
    <t>Diagnostyka funkcjonalna w wieku rozwojowym**</t>
  </si>
  <si>
    <t>Fizjoterapia kliniczna w dysfunkcjach układu ruchu w medycynie sportowej*</t>
  </si>
  <si>
    <t>Fizjoterapia kliniczna w dysfunkcjach układu ruchu w reumatologii*</t>
  </si>
  <si>
    <t>Fizjoterapia w chorobach wewnętrznych w pulmonologii*</t>
  </si>
  <si>
    <t>Fizjoterapia w chorobach wewnętrznych w psychiatrii*</t>
  </si>
  <si>
    <t>Fizjoterapia kliniczna w dysfunkcjach układu ruchu w neurologii i neurochirurgii*</t>
  </si>
  <si>
    <t>Fizjoterapia w chorobach wewnętrznych w kardiologii i kardiochirurgii*</t>
  </si>
  <si>
    <t>Fizjoterapia w chorobach wewnętrznych w chirurgii*</t>
  </si>
  <si>
    <t>Planowanie fizjoterapii w dysfunkcjach układu ruchu**</t>
  </si>
  <si>
    <t>Planowanie fizjoterapii w wieku rozwojowym**</t>
  </si>
  <si>
    <t>Planowanie fizjoterapii w chorobach wewnętrznych**</t>
  </si>
  <si>
    <t>Fizjoterapia kliniczna w dysfunkcjach układu ruchu w ortopedii i traumatologii*</t>
  </si>
  <si>
    <t>Fizjoterapia kliniczna w dysfunkcjach układu ruchu w wieku rozwojowym*</t>
  </si>
  <si>
    <t>Fizjoterapia w chorobach wewnętrznych w pediatrii*</t>
  </si>
  <si>
    <t>Fizjoterapia w chorobach wewnętrznych w geriatrii*</t>
  </si>
  <si>
    <t>Fizjoterapia w chorobach wewnętrznych w onkologii i medycynie paliatywnej*</t>
  </si>
  <si>
    <t>Fizjoterapia w chorobach wewnętrznych w ginekologii i położnictwie*</t>
  </si>
  <si>
    <t>*Zajęcia kształtujące umiejętności praktyczne z zakresu fizjoterapii klinicznej w dysfunkcjach układu ruchu oraz fizjoterapii w chorobach wewnętrznych są realizowane w podmiotach wykonujących działalność leczniczą, w warunkach właściwych dla danego zakresu działalności, w sposób umożliwiający wykonywanie czynności praktycznych przez studentów. Dz.U. 2019 poz. 1573 Zał. nr 7. Punkt 5.6.</t>
  </si>
  <si>
    <t>**Zajęcia kształtujące umiejętności praktyczne z zakresu diagnostyki funkcjonalnej i planowania fizjoterapii są realizowane w podmiotach wykonujących działalność leczniczą z udziałem pacjentów (co najmniej połowa wymiaru zajęć) i w uczelni. Dz.U. 2019 poz. 1573 Zał. nr 7. Punkt 5.7.</t>
  </si>
  <si>
    <t xml:space="preserve"> </t>
  </si>
  <si>
    <t>BHP</t>
  </si>
  <si>
    <t>*godziny z przedmiotu BHP nie są wliczane do puli godzin wg standardu kształcenia</t>
  </si>
  <si>
    <t>4*</t>
  </si>
  <si>
    <t xml:space="preserve">Zakład Promocji Zdrowia </t>
  </si>
  <si>
    <t>Zakład Edukacji Zdrowotnej</t>
  </si>
  <si>
    <t>Zakład Opieki Holistycznej i Zarządzania w Pielęgniarstwie</t>
  </si>
  <si>
    <t>Zakład Rehabilitacji i Fizjoterapii Dziecięcej</t>
  </si>
  <si>
    <t>Klinika Ginekologii i Endokrynologii Ginekologicznej</t>
  </si>
  <si>
    <t>Rok akademicki 2026-2027</t>
  </si>
  <si>
    <t>Fizjoterapia w dysfunkcjach dna miednicy</t>
  </si>
  <si>
    <t xml:space="preserve">Diagnostyka USG narządu ruchu </t>
  </si>
  <si>
    <t>Zakład Położnictwa i Ginekologii</t>
  </si>
  <si>
    <t>ŁĄCZNA LICZBA GODZIN w roku 2026-27</t>
  </si>
  <si>
    <t>ŁĄCZNA LICZBA ECTS w roku 2026-27</t>
  </si>
  <si>
    <t>Zakład Edukacji Dietetycznej i Żywieniowej</t>
  </si>
  <si>
    <t>Samodzielna Pracownia Biologii Medycznej</t>
  </si>
  <si>
    <t>Zakład Informatyki i Statystyki Medycznej z Pracownią E-Zdrowia</t>
  </si>
  <si>
    <t>Zakład Interny i Pielęgniarstwa Internistycznego</t>
  </si>
  <si>
    <t>Zakład Chirurgii i Pielęgniarstwa Chirurgicznego</t>
  </si>
  <si>
    <t>Katedra i Klinika Kardiologii</t>
  </si>
  <si>
    <t>Techniki relaksacyjne i autoterapia</t>
  </si>
  <si>
    <t>Terapia w środowisku wodnym</t>
  </si>
  <si>
    <t>Rok akademicki 2027-2028</t>
  </si>
  <si>
    <t>Fizjoterapia w otyłości</t>
  </si>
  <si>
    <t>Studium Wychowania Fizycznego i Sportu - ZAJĘCIA NA PŁYWALNI</t>
  </si>
  <si>
    <t>ŁĄCZNA LICZBA GODZIN w roku 2027-28</t>
  </si>
  <si>
    <t>ŁĄCZNA LICZBA ECTS w roku 2027-28</t>
  </si>
  <si>
    <t>Fakultet interprofesjonalny - Radzenie sobie ze stresem</t>
  </si>
  <si>
    <t>Medycyna fizykalna (fizykoterapia, balneoklimatologia, odnowa biologiczna)</t>
  </si>
  <si>
    <t>Zakład Histologii, Embriologii i Cytofizjologii</t>
  </si>
  <si>
    <t>Zakład Chemii Medycznej</t>
  </si>
  <si>
    <t>Zakład Fizjologii Człowieka</t>
  </si>
  <si>
    <t>Zakład Biofizyki</t>
  </si>
  <si>
    <t>Samodzielna Pracownia Medycznych Czynności Ratunkowych i Ratownictwa Specjalistycznego</t>
  </si>
  <si>
    <t>Zakład Psychologii</t>
  </si>
  <si>
    <t>Zakład Nauk Humanistycznych i Medycyny Społecznej</t>
  </si>
  <si>
    <t>Zakład Higieny i Epidemiologii</t>
  </si>
  <si>
    <t>Zakłąd Psychologii</t>
  </si>
  <si>
    <t>Zakład Psychiatrii i  Pielęgniarstwa Psychiatrycznego</t>
  </si>
  <si>
    <t>Rok akademicki 2028-2029</t>
  </si>
  <si>
    <t>ŁĄCZNA LICZBA GODZIN w roku 2028-29</t>
  </si>
  <si>
    <t>ŁĄCZNA LICZBA ECTS w roku 2028-29</t>
  </si>
  <si>
    <t>Terapia tkanek miękkich</t>
  </si>
  <si>
    <t>Pracownia Prawa Medycznego i Farmaceutycznego</t>
  </si>
  <si>
    <t>Zakład Promocji Zdrowia</t>
  </si>
  <si>
    <t>Zakład Anatomii Prawidłowej, Klinicznej i Obrazowej</t>
  </si>
  <si>
    <t xml:space="preserve"> - Pedagogika ogólna</t>
  </si>
  <si>
    <t>Pedagogika specjalna</t>
  </si>
  <si>
    <t>Kinezjologia (zajęcia realizowane w formie zdalnej: e-wykład i e-semianarium)</t>
  </si>
  <si>
    <t>PLAN STUDIÓW 2025-2030</t>
  </si>
  <si>
    <t>Rok akademicki 2029-2030</t>
  </si>
  <si>
    <t>PODSUMOWANIE PLANU STUDIÓW 2025-2030</t>
  </si>
  <si>
    <t>ŁĄCZNA LICZBA GODZIN w roku 2029-30</t>
  </si>
  <si>
    <t>ŁĄCZNA LICZBA ECTS w roku 2029-30</t>
  </si>
  <si>
    <t>ŁĄCZNA LICZBA GODZIN w cyklu 2025-30</t>
  </si>
  <si>
    <t>ŁĄCZNA LICZBA ECTS w cyklu 2025-30</t>
  </si>
  <si>
    <t>Liczba godzin - praktyczne przygotowanie do zawodu 2025-2030</t>
  </si>
  <si>
    <t>Liczba ECTS - praktyczne przygotowanie do zawodu 2025-2030</t>
  </si>
  <si>
    <t>ECTS - plan studiów 2025-2030</t>
  </si>
  <si>
    <t>Wskaźnik procentowy 2025-2030</t>
  </si>
  <si>
    <t xml:space="preserve">PODSUMOWANIE GRUPY C </t>
  </si>
  <si>
    <t>POSUMOWANIE GRUPY G1</t>
  </si>
  <si>
    <t>Kierunek Fizjoterapia</t>
  </si>
  <si>
    <t>PODSUMOWWANIE GRUPY F</t>
  </si>
  <si>
    <t xml:space="preserve">Cały blok C stanowi: </t>
  </si>
  <si>
    <t>rok I</t>
  </si>
  <si>
    <t>rok II</t>
  </si>
  <si>
    <t>rok III</t>
  </si>
  <si>
    <t>rok IV</t>
  </si>
  <si>
    <t>rok V</t>
  </si>
  <si>
    <t>cykl 2025 - 2030</t>
  </si>
  <si>
    <t>Klinika Rehabilitacji</t>
  </si>
  <si>
    <t xml:space="preserve">Klinika Ortopedii i Traumatologii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</si>
</sst>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 CE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6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10" borderId="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0" fontId="2" fillId="8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19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12" borderId="2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7" borderId="3" xfId="0" applyFont="1" applyFill="1" applyBorder="1" applyAlignment="1">
      <alignment horizontal="center" vertical="center" textRotation="90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21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2" fillId="1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10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7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1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5" fillId="0" borderId="0" xfId="0" applyFont="1"/>
    <xf numFmtId="164" fontId="2" fillId="1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/>
    </xf>
    <xf numFmtId="0" fontId="2" fillId="14" borderId="2" xfId="0" applyFont="1" applyFill="1" applyBorder="1" applyAlignment="1">
      <alignment horizontal="center" vertical="center"/>
    </xf>
    <xf numFmtId="0" fontId="9" fillId="21" borderId="7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10" fillId="21" borderId="1" xfId="0" applyFont="1" applyFill="1" applyBorder="1"/>
    <xf numFmtId="0" fontId="10" fillId="0" borderId="1" xfId="0" applyFont="1" applyBorder="1"/>
    <xf numFmtId="0" fontId="10" fillId="7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left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14" borderId="6" xfId="0" applyFont="1" applyFill="1" applyBorder="1" applyAlignment="1">
      <alignment horizontal="right" vertical="center"/>
    </xf>
    <xf numFmtId="0" fontId="2" fillId="14" borderId="7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3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3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2" borderId="5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0" fontId="2" fillId="24" borderId="6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14" borderId="10" xfId="0" applyFont="1" applyFill="1" applyBorder="1" applyAlignment="1">
      <alignment horizontal="right" vertical="center"/>
    </xf>
    <xf numFmtId="0" fontId="2" fillId="14" borderId="15" xfId="0" applyFont="1" applyFill="1" applyBorder="1" applyAlignment="1">
      <alignment horizontal="right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4" xfId="0" applyFont="1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21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14" borderId="5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2" fillId="2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6" borderId="3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00FF00"/>
      <color rgb="FFFFFFCC"/>
      <color rgb="FFCCFFFF"/>
      <color rgb="FFCC99FF"/>
      <color rgb="FFFFFF66"/>
      <color rgb="FF66FFCC"/>
      <color rgb="FFFF7C80"/>
      <color rgb="FF99FFCC"/>
      <color rgb="FF99CC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51"/>
  <sheetViews>
    <sheetView tabSelected="1" topLeftCell="A146" zoomScale="82" zoomScaleNormal="80" zoomScaleSheetLayoutView="90" zoomScalePageLayoutView="26" workbookViewId="0">
      <selection activeCell="A171" sqref="A171:A172"/>
    </sheetView>
  </sheetViews>
  <sheetFormatPr defaultColWidth="9.140625" defaultRowHeight="12.75" x14ac:dyDescent="0.2"/>
  <cols>
    <col min="1" max="1" width="44.42578125" style="2" customWidth="1"/>
    <col min="2" max="2" width="37" style="2" customWidth="1"/>
    <col min="3" max="4" width="7.7109375" style="2" customWidth="1"/>
    <col min="5" max="6" width="8" style="2" customWidth="1"/>
    <col min="7" max="7" width="8.42578125" style="2" customWidth="1"/>
    <col min="8" max="9" width="7.7109375" style="2" customWidth="1"/>
    <col min="10" max="12" width="8.140625" style="2" customWidth="1"/>
    <col min="13" max="24" width="7.7109375" style="2" customWidth="1"/>
    <col min="25" max="16384" width="9.140625" style="2"/>
  </cols>
  <sheetData>
    <row r="1" spans="1:24" x14ac:dyDescent="0.2">
      <c r="A1" s="29"/>
      <c r="B1" s="149" t="s">
        <v>276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 t="s">
        <v>200</v>
      </c>
      <c r="O1" s="149"/>
      <c r="P1" s="149"/>
      <c r="Q1" s="149"/>
      <c r="R1" s="149"/>
      <c r="S1" s="149"/>
      <c r="T1" s="149"/>
      <c r="U1" s="149"/>
      <c r="V1" s="149"/>
    </row>
    <row r="2" spans="1:24" ht="12.75" customHeight="1" x14ac:dyDescent="0.2">
      <c r="A2" s="29" t="s">
        <v>12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8" t="s">
        <v>201</v>
      </c>
      <c r="O2" s="148"/>
      <c r="P2" s="148"/>
      <c r="Q2" s="148"/>
      <c r="R2" s="148"/>
      <c r="S2" s="148"/>
      <c r="T2" s="148"/>
      <c r="U2" s="148"/>
      <c r="V2" s="148"/>
      <c r="W2" s="42"/>
      <c r="X2" s="42"/>
    </row>
    <row r="3" spans="1:24" x14ac:dyDescent="0.2">
      <c r="A3" s="29" t="s">
        <v>11</v>
      </c>
      <c r="B3" s="149" t="s">
        <v>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43"/>
      <c r="O3" s="43"/>
      <c r="P3" s="43"/>
      <c r="Q3" s="43"/>
      <c r="R3" s="43"/>
      <c r="S3" s="43"/>
      <c r="T3" s="43"/>
      <c r="U3" s="43"/>
      <c r="V3" s="43"/>
      <c r="W3" s="42"/>
      <c r="X3" s="42"/>
    </row>
    <row r="4" spans="1:24" ht="14.25" customHeight="1" x14ac:dyDescent="0.2">
      <c r="A4" s="29" t="s">
        <v>289</v>
      </c>
      <c r="B4" s="149" t="s">
        <v>193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43"/>
      <c r="O4" s="43"/>
      <c r="P4" s="43"/>
      <c r="Q4" s="43"/>
      <c r="R4" s="43"/>
      <c r="S4" s="43"/>
      <c r="T4" s="43"/>
      <c r="U4" s="43"/>
      <c r="V4" s="43"/>
      <c r="W4" s="42"/>
      <c r="X4" s="42"/>
    </row>
    <row r="5" spans="1:24" ht="14.25" customHeight="1" x14ac:dyDescent="0.2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3"/>
      <c r="O5" s="43"/>
      <c r="P5" s="43"/>
      <c r="Q5" s="43"/>
      <c r="R5" s="43"/>
      <c r="S5" s="43"/>
      <c r="T5" s="43"/>
      <c r="U5" s="43"/>
      <c r="V5" s="43"/>
      <c r="W5" s="42"/>
      <c r="X5" s="42"/>
    </row>
    <row r="6" spans="1:24" ht="12.75" customHeight="1" x14ac:dyDescent="0.2">
      <c r="A6" s="144" t="s">
        <v>1</v>
      </c>
      <c r="B6" s="144" t="s">
        <v>2</v>
      </c>
      <c r="C6" s="219" t="s">
        <v>19</v>
      </c>
      <c r="D6" s="220"/>
      <c r="E6" s="220"/>
      <c r="F6" s="220" t="s">
        <v>13</v>
      </c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1"/>
      <c r="W6" s="45"/>
      <c r="X6" s="45"/>
    </row>
    <row r="7" spans="1:24" ht="25.5" customHeight="1" x14ac:dyDescent="0.2">
      <c r="A7" s="145"/>
      <c r="B7" s="145"/>
      <c r="C7" s="229" t="s">
        <v>8</v>
      </c>
      <c r="D7" s="239" t="s">
        <v>3</v>
      </c>
      <c r="E7" s="237" t="s">
        <v>4</v>
      </c>
      <c r="F7" s="197" t="s">
        <v>14</v>
      </c>
      <c r="G7" s="191"/>
      <c r="H7" s="191"/>
      <c r="I7" s="191"/>
      <c r="J7" s="191"/>
      <c r="K7" s="191"/>
      <c r="L7" s="191"/>
      <c r="M7" s="191"/>
      <c r="N7" s="191"/>
      <c r="O7" s="191" t="s">
        <v>15</v>
      </c>
      <c r="P7" s="191"/>
      <c r="Q7" s="191"/>
      <c r="R7" s="191"/>
      <c r="S7" s="191"/>
      <c r="T7" s="191"/>
      <c r="U7" s="191"/>
      <c r="V7" s="192"/>
      <c r="W7" s="46"/>
      <c r="X7" s="46"/>
    </row>
    <row r="8" spans="1:24" ht="30.75" customHeight="1" x14ac:dyDescent="0.2">
      <c r="A8" s="145"/>
      <c r="B8" s="145"/>
      <c r="C8" s="229"/>
      <c r="D8" s="239"/>
      <c r="E8" s="237"/>
      <c r="F8" s="242" t="s">
        <v>108</v>
      </c>
      <c r="G8" s="242"/>
      <c r="H8" s="242"/>
      <c r="I8" s="188" t="s">
        <v>6</v>
      </c>
      <c r="J8" s="189"/>
      <c r="K8" s="190"/>
      <c r="L8" s="242" t="s">
        <v>7</v>
      </c>
      <c r="M8" s="242"/>
      <c r="N8" s="242"/>
      <c r="O8" s="188" t="s">
        <v>6</v>
      </c>
      <c r="P8" s="189"/>
      <c r="Q8" s="190"/>
      <c r="R8" s="188" t="s">
        <v>17</v>
      </c>
      <c r="S8" s="189"/>
      <c r="T8" s="190"/>
      <c r="U8" s="188" t="s">
        <v>10</v>
      </c>
      <c r="V8" s="190"/>
      <c r="W8" s="46"/>
      <c r="X8" s="46"/>
    </row>
    <row r="9" spans="1:24" ht="64.5" customHeight="1" x14ac:dyDescent="0.2">
      <c r="A9" s="146"/>
      <c r="B9" s="146"/>
      <c r="C9" s="229"/>
      <c r="D9" s="239"/>
      <c r="E9" s="237"/>
      <c r="F9" s="47" t="s">
        <v>3</v>
      </c>
      <c r="G9" s="48" t="s">
        <v>8</v>
      </c>
      <c r="H9" s="49" t="s">
        <v>18</v>
      </c>
      <c r="I9" s="50" t="s">
        <v>3</v>
      </c>
      <c r="J9" s="48" t="s">
        <v>8</v>
      </c>
      <c r="K9" s="49" t="s">
        <v>18</v>
      </c>
      <c r="L9" s="47" t="s">
        <v>3</v>
      </c>
      <c r="M9" s="48" t="s">
        <v>8</v>
      </c>
      <c r="N9" s="49" t="s">
        <v>18</v>
      </c>
      <c r="O9" s="50" t="s">
        <v>3</v>
      </c>
      <c r="P9" s="48" t="s">
        <v>8</v>
      </c>
      <c r="Q9" s="49" t="s">
        <v>18</v>
      </c>
      <c r="R9" s="47" t="s">
        <v>3</v>
      </c>
      <c r="S9" s="51" t="s">
        <v>8</v>
      </c>
      <c r="T9" s="49" t="s">
        <v>18</v>
      </c>
      <c r="U9" s="47" t="s">
        <v>3</v>
      </c>
      <c r="V9" s="48" t="s">
        <v>8</v>
      </c>
      <c r="W9" s="52"/>
      <c r="X9" s="52"/>
    </row>
    <row r="10" spans="1:24" x14ac:dyDescent="0.2">
      <c r="A10" s="136" t="s">
        <v>116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44"/>
    </row>
    <row r="11" spans="1:24" ht="25.5" x14ac:dyDescent="0.2">
      <c r="A11" s="20" t="s">
        <v>132</v>
      </c>
      <c r="B11" s="53" t="s">
        <v>272</v>
      </c>
      <c r="C11" s="24">
        <f>SUM(G11,J11,M11,P11,S11,V11)</f>
        <v>45</v>
      </c>
      <c r="D11" s="22">
        <f>SUM(F11,I11,L11,O11,R11,U11)</f>
        <v>3</v>
      </c>
      <c r="E11" s="23" t="s">
        <v>43</v>
      </c>
      <c r="F11" s="22">
        <v>1</v>
      </c>
      <c r="G11" s="24">
        <v>20</v>
      </c>
      <c r="H11" s="23">
        <v>300</v>
      </c>
      <c r="I11" s="22"/>
      <c r="J11" s="24"/>
      <c r="K11" s="23"/>
      <c r="L11" s="22">
        <v>2</v>
      </c>
      <c r="M11" s="24">
        <v>25</v>
      </c>
      <c r="N11" s="23">
        <v>25</v>
      </c>
      <c r="O11" s="22"/>
      <c r="P11" s="24"/>
      <c r="Q11" s="23"/>
      <c r="R11" s="22"/>
      <c r="S11" s="24"/>
      <c r="T11" s="54"/>
      <c r="U11" s="22"/>
      <c r="V11" s="24"/>
      <c r="W11" s="4"/>
      <c r="X11" s="4"/>
    </row>
    <row r="12" spans="1:24" ht="15.75" x14ac:dyDescent="0.2">
      <c r="A12" s="20" t="s">
        <v>133</v>
      </c>
      <c r="B12" s="53" t="s">
        <v>256</v>
      </c>
      <c r="C12" s="24">
        <f>SUM(G12,J12,M12,P12,S12,V12)</f>
        <v>15</v>
      </c>
      <c r="D12" s="22">
        <f>SUM(F12,I12,L12,O12,R12,U12)</f>
        <v>1</v>
      </c>
      <c r="E12" s="23" t="s">
        <v>39</v>
      </c>
      <c r="F12" s="22">
        <v>0.5</v>
      </c>
      <c r="G12" s="24">
        <v>5</v>
      </c>
      <c r="H12" s="23">
        <v>300</v>
      </c>
      <c r="I12" s="22"/>
      <c r="J12" s="24"/>
      <c r="K12" s="23"/>
      <c r="L12" s="22">
        <v>0.5</v>
      </c>
      <c r="M12" s="24">
        <v>10</v>
      </c>
      <c r="N12" s="23">
        <v>25</v>
      </c>
      <c r="O12" s="22"/>
      <c r="P12" s="24"/>
      <c r="Q12" s="23"/>
      <c r="R12" s="22"/>
      <c r="S12" s="24"/>
      <c r="T12" s="54"/>
      <c r="U12" s="22"/>
      <c r="V12" s="24"/>
      <c r="W12" s="4"/>
      <c r="X12" s="4"/>
    </row>
    <row r="13" spans="1:24" ht="38.25" x14ac:dyDescent="0.2">
      <c r="A13" s="20" t="s">
        <v>33</v>
      </c>
      <c r="B13" s="53" t="s">
        <v>113</v>
      </c>
      <c r="C13" s="24">
        <f>SUM(G13,J13,M13,P13,S13,V13)</f>
        <v>15</v>
      </c>
      <c r="D13" s="22">
        <f t="shared" ref="D13:D14" si="0">SUM(F13,I13,L13,O13,R13,U13)</f>
        <v>1</v>
      </c>
      <c r="E13" s="23" t="s">
        <v>39</v>
      </c>
      <c r="F13" s="22">
        <v>0.5</v>
      </c>
      <c r="G13" s="24">
        <v>5</v>
      </c>
      <c r="H13" s="23">
        <v>300</v>
      </c>
      <c r="I13" s="22"/>
      <c r="J13" s="24"/>
      <c r="K13" s="23"/>
      <c r="L13" s="22">
        <v>0.5</v>
      </c>
      <c r="M13" s="24">
        <v>10</v>
      </c>
      <c r="N13" s="23">
        <v>25</v>
      </c>
      <c r="O13" s="22"/>
      <c r="P13" s="24"/>
      <c r="Q13" s="23"/>
      <c r="R13" s="22"/>
      <c r="S13" s="24"/>
      <c r="T13" s="54"/>
      <c r="U13" s="22"/>
      <c r="V13" s="24"/>
      <c r="W13" s="4"/>
      <c r="X13" s="4"/>
    </row>
    <row r="14" spans="1:24" ht="15.75" x14ac:dyDescent="0.2">
      <c r="A14" s="20" t="s">
        <v>27</v>
      </c>
      <c r="B14" s="53" t="s">
        <v>257</v>
      </c>
      <c r="C14" s="24">
        <f>SUM(G14,J14,M14,P14,S14,V14)</f>
        <v>15</v>
      </c>
      <c r="D14" s="22">
        <f t="shared" si="0"/>
        <v>1</v>
      </c>
      <c r="E14" s="23" t="s">
        <v>39</v>
      </c>
      <c r="F14" s="22">
        <v>0.5</v>
      </c>
      <c r="G14" s="24">
        <v>5</v>
      </c>
      <c r="H14" s="23">
        <v>300</v>
      </c>
      <c r="I14" s="22">
        <v>0.5</v>
      </c>
      <c r="J14" s="24">
        <v>10</v>
      </c>
      <c r="K14" s="23">
        <v>10</v>
      </c>
      <c r="L14" s="22"/>
      <c r="M14" s="24"/>
      <c r="N14" s="23"/>
      <c r="O14" s="22"/>
      <c r="P14" s="24"/>
      <c r="Q14" s="23"/>
      <c r="R14" s="22"/>
      <c r="S14" s="24"/>
      <c r="T14" s="54"/>
      <c r="U14" s="22"/>
      <c r="V14" s="24"/>
      <c r="W14" s="4"/>
      <c r="X14" s="4"/>
    </row>
    <row r="15" spans="1:24" ht="15.75" x14ac:dyDescent="0.2">
      <c r="A15" s="20" t="s">
        <v>134</v>
      </c>
      <c r="B15" s="204" t="s">
        <v>258</v>
      </c>
      <c r="C15" s="127">
        <f>SUM(G16:G18,J16:J18,M16:M18,P16,P17,P18,S16,S17,S18,V16,V17,V18)</f>
        <v>55</v>
      </c>
      <c r="D15" s="125">
        <f>SUM(F16,I16,I17,I18,L16,L17,L18,O16,O17,O18,R16,R17,R18,U16,U17,U18)</f>
        <v>3</v>
      </c>
      <c r="E15" s="123" t="s">
        <v>43</v>
      </c>
      <c r="F15" s="174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6"/>
      <c r="W15" s="4"/>
      <c r="X15" s="4"/>
    </row>
    <row r="16" spans="1:24" ht="15.75" x14ac:dyDescent="0.2">
      <c r="A16" s="55" t="s">
        <v>135</v>
      </c>
      <c r="B16" s="204"/>
      <c r="C16" s="231"/>
      <c r="D16" s="232"/>
      <c r="E16" s="154"/>
      <c r="F16" s="125">
        <v>1</v>
      </c>
      <c r="G16" s="24">
        <v>10</v>
      </c>
      <c r="H16" s="23">
        <v>300</v>
      </c>
      <c r="I16" s="22"/>
      <c r="J16" s="24"/>
      <c r="K16" s="23"/>
      <c r="L16" s="22">
        <v>0.5</v>
      </c>
      <c r="M16" s="24">
        <v>15</v>
      </c>
      <c r="N16" s="23">
        <v>25</v>
      </c>
      <c r="O16" s="22"/>
      <c r="P16" s="24"/>
      <c r="Q16" s="23"/>
      <c r="R16" s="22"/>
      <c r="S16" s="24"/>
      <c r="T16" s="23"/>
      <c r="U16" s="22"/>
      <c r="V16" s="24"/>
      <c r="W16" s="4"/>
      <c r="X16" s="4"/>
    </row>
    <row r="17" spans="1:24" ht="15.75" x14ac:dyDescent="0.2">
      <c r="A17" s="55" t="s">
        <v>136</v>
      </c>
      <c r="B17" s="204"/>
      <c r="C17" s="231"/>
      <c r="D17" s="232"/>
      <c r="E17" s="154"/>
      <c r="F17" s="232"/>
      <c r="G17" s="24">
        <v>5</v>
      </c>
      <c r="H17" s="23">
        <v>300</v>
      </c>
      <c r="I17" s="22">
        <v>1</v>
      </c>
      <c r="J17" s="24">
        <v>15</v>
      </c>
      <c r="K17" s="23">
        <v>10</v>
      </c>
      <c r="L17" s="22"/>
      <c r="M17" s="24"/>
      <c r="N17" s="23"/>
      <c r="O17" s="22"/>
      <c r="P17" s="24"/>
      <c r="Q17" s="23"/>
      <c r="R17" s="22"/>
      <c r="S17" s="24"/>
      <c r="T17" s="23"/>
      <c r="U17" s="22"/>
      <c r="V17" s="24"/>
      <c r="W17" s="4"/>
      <c r="X17" s="4"/>
    </row>
    <row r="18" spans="1:24" ht="15.75" x14ac:dyDescent="0.2">
      <c r="A18" s="55" t="s">
        <v>137</v>
      </c>
      <c r="B18" s="204"/>
      <c r="C18" s="128"/>
      <c r="D18" s="126"/>
      <c r="E18" s="124"/>
      <c r="F18" s="126"/>
      <c r="G18" s="24">
        <v>5</v>
      </c>
      <c r="H18" s="23">
        <v>300</v>
      </c>
      <c r="I18" s="22"/>
      <c r="J18" s="24"/>
      <c r="K18" s="23"/>
      <c r="L18" s="22">
        <v>0.5</v>
      </c>
      <c r="M18" s="24">
        <v>5</v>
      </c>
      <c r="N18" s="23">
        <v>25</v>
      </c>
      <c r="O18" s="22"/>
      <c r="P18" s="24"/>
      <c r="Q18" s="23"/>
      <c r="R18" s="22"/>
      <c r="S18" s="24"/>
      <c r="T18" s="23"/>
      <c r="U18" s="22"/>
      <c r="V18" s="24"/>
      <c r="W18" s="4"/>
      <c r="X18" s="4"/>
    </row>
    <row r="19" spans="1:24" ht="15.75" x14ac:dyDescent="0.2">
      <c r="A19" s="20" t="s">
        <v>138</v>
      </c>
      <c r="B19" s="53" t="s">
        <v>258</v>
      </c>
      <c r="C19" s="24">
        <f>SUM(G19,J19,M19,P19,S19,V19)</f>
        <v>15</v>
      </c>
      <c r="D19" s="22">
        <f>SUM(F19,I19,L19,O19,R19,U19)</f>
        <v>1</v>
      </c>
      <c r="E19" s="23" t="s">
        <v>39</v>
      </c>
      <c r="F19" s="22">
        <v>0.5</v>
      </c>
      <c r="G19" s="24">
        <v>10</v>
      </c>
      <c r="H19" s="23">
        <v>300</v>
      </c>
      <c r="I19" s="22"/>
      <c r="J19" s="24"/>
      <c r="K19" s="23"/>
      <c r="L19" s="22">
        <v>0.5</v>
      </c>
      <c r="M19" s="24">
        <v>5</v>
      </c>
      <c r="N19" s="23">
        <v>25</v>
      </c>
      <c r="O19" s="22"/>
      <c r="P19" s="24"/>
      <c r="Q19" s="23"/>
      <c r="R19" s="22"/>
      <c r="S19" s="24"/>
      <c r="T19" s="23"/>
      <c r="U19" s="22"/>
      <c r="V19" s="24"/>
      <c r="W19" s="4"/>
      <c r="X19" s="4"/>
    </row>
    <row r="20" spans="1:24" ht="15.75" x14ac:dyDescent="0.2">
      <c r="A20" s="20" t="s">
        <v>29</v>
      </c>
      <c r="B20" s="53" t="s">
        <v>259</v>
      </c>
      <c r="C20" s="24">
        <f t="shared" ref="C20:C21" si="1">SUM(G20,J20,M20,P20,S20,V20)</f>
        <v>20</v>
      </c>
      <c r="D20" s="22">
        <f>SUM(F20,I20,L20,O20,R20,U20)</f>
        <v>1</v>
      </c>
      <c r="E20" s="23" t="s">
        <v>39</v>
      </c>
      <c r="F20" s="22">
        <v>0.5</v>
      </c>
      <c r="G20" s="24">
        <v>10</v>
      </c>
      <c r="H20" s="23">
        <v>300</v>
      </c>
      <c r="I20" s="22">
        <v>0.5</v>
      </c>
      <c r="J20" s="24">
        <v>10</v>
      </c>
      <c r="K20" s="23">
        <v>10</v>
      </c>
      <c r="L20" s="22"/>
      <c r="M20" s="24"/>
      <c r="N20" s="23"/>
      <c r="O20" s="22"/>
      <c r="P20" s="24"/>
      <c r="Q20" s="23"/>
      <c r="R20" s="22"/>
      <c r="S20" s="24"/>
      <c r="T20" s="23"/>
      <c r="U20" s="22"/>
      <c r="V20" s="24"/>
      <c r="W20" s="4"/>
      <c r="X20" s="4"/>
    </row>
    <row r="21" spans="1:24" ht="45.75" customHeight="1" x14ac:dyDescent="0.2">
      <c r="A21" s="20" t="s">
        <v>42</v>
      </c>
      <c r="B21" s="53" t="s">
        <v>260</v>
      </c>
      <c r="C21" s="24">
        <f t="shared" si="1"/>
        <v>15</v>
      </c>
      <c r="D21" s="22">
        <f>SUM(F21,I21,L21,O21,R21,U21)</f>
        <v>1</v>
      </c>
      <c r="E21" s="23" t="s">
        <v>39</v>
      </c>
      <c r="F21" s="22">
        <v>0.5</v>
      </c>
      <c r="G21" s="24">
        <v>5</v>
      </c>
      <c r="H21" s="23">
        <v>300</v>
      </c>
      <c r="I21" s="22">
        <v>0.5</v>
      </c>
      <c r="J21" s="24">
        <v>10</v>
      </c>
      <c r="K21" s="23">
        <v>10</v>
      </c>
      <c r="L21" s="22"/>
      <c r="M21" s="24"/>
      <c r="N21" s="23"/>
      <c r="O21" s="22"/>
      <c r="P21" s="24"/>
      <c r="Q21" s="23"/>
      <c r="R21" s="22"/>
      <c r="S21" s="24"/>
      <c r="T21" s="23"/>
      <c r="U21" s="22"/>
      <c r="V21" s="24"/>
      <c r="W21" s="4"/>
      <c r="X21" s="4"/>
    </row>
    <row r="22" spans="1:24" x14ac:dyDescent="0.2">
      <c r="A22" s="240" t="s">
        <v>117</v>
      </c>
      <c r="B22" s="151"/>
      <c r="C22" s="56">
        <f>SUM(C11:C21)</f>
        <v>195</v>
      </c>
      <c r="D22" s="56">
        <f>SUM(D11:D21)</f>
        <v>12</v>
      </c>
      <c r="E22" s="56"/>
      <c r="F22" s="56">
        <f t="shared" ref="F22:V22" si="2">SUM(F11:F21)</f>
        <v>5</v>
      </c>
      <c r="G22" s="56">
        <f t="shared" si="2"/>
        <v>80</v>
      </c>
      <c r="H22" s="56"/>
      <c r="I22" s="56">
        <f t="shared" si="2"/>
        <v>2.5</v>
      </c>
      <c r="J22" s="56">
        <f t="shared" si="2"/>
        <v>45</v>
      </c>
      <c r="K22" s="56"/>
      <c r="L22" s="56">
        <f t="shared" si="2"/>
        <v>4.5</v>
      </c>
      <c r="M22" s="56">
        <f t="shared" si="2"/>
        <v>70</v>
      </c>
      <c r="N22" s="56"/>
      <c r="O22" s="56">
        <f t="shared" si="2"/>
        <v>0</v>
      </c>
      <c r="P22" s="56">
        <f t="shared" si="2"/>
        <v>0</v>
      </c>
      <c r="Q22" s="56"/>
      <c r="R22" s="56">
        <f>SUM(R11:R21)</f>
        <v>0</v>
      </c>
      <c r="S22" s="56">
        <f t="shared" si="2"/>
        <v>0</v>
      </c>
      <c r="T22" s="56"/>
      <c r="U22" s="56">
        <f t="shared" si="2"/>
        <v>0</v>
      </c>
      <c r="V22" s="56">
        <f t="shared" si="2"/>
        <v>0</v>
      </c>
      <c r="W22" s="4"/>
      <c r="X22" s="4"/>
    </row>
    <row r="23" spans="1:24" x14ac:dyDescent="0.2">
      <c r="A23" s="139" t="s">
        <v>118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1"/>
      <c r="X23" s="4"/>
    </row>
    <row r="24" spans="1:24" ht="15.75" x14ac:dyDescent="0.2">
      <c r="A24" s="20" t="s">
        <v>153</v>
      </c>
      <c r="B24" s="53" t="s">
        <v>154</v>
      </c>
      <c r="C24" s="104">
        <v>60</v>
      </c>
      <c r="D24" s="105">
        <v>2</v>
      </c>
      <c r="E24" s="106" t="s">
        <v>40</v>
      </c>
      <c r="F24" s="105"/>
      <c r="G24" s="107"/>
      <c r="H24" s="106"/>
      <c r="I24" s="105">
        <v>2</v>
      </c>
      <c r="J24" s="107">
        <v>60</v>
      </c>
      <c r="K24" s="106">
        <v>20</v>
      </c>
      <c r="L24" s="105"/>
      <c r="M24" s="107"/>
      <c r="N24" s="106"/>
      <c r="O24" s="105"/>
      <c r="P24" s="107"/>
      <c r="Q24" s="106"/>
      <c r="R24" s="105"/>
      <c r="S24" s="107"/>
      <c r="T24" s="106"/>
      <c r="U24" s="105"/>
      <c r="V24" s="107"/>
      <c r="W24" s="4"/>
      <c r="X24" s="4"/>
    </row>
    <row r="25" spans="1:24" ht="15.75" x14ac:dyDescent="0.2">
      <c r="A25" s="20" t="s">
        <v>35</v>
      </c>
      <c r="B25" s="53" t="s">
        <v>261</v>
      </c>
      <c r="C25" s="104">
        <v>10</v>
      </c>
      <c r="D25" s="105">
        <v>1</v>
      </c>
      <c r="E25" s="106" t="s">
        <v>39</v>
      </c>
      <c r="F25" s="105">
        <v>0.5</v>
      </c>
      <c r="G25" s="107">
        <v>5</v>
      </c>
      <c r="H25" s="106">
        <v>300</v>
      </c>
      <c r="I25" s="105"/>
      <c r="J25" s="107"/>
      <c r="K25" s="106"/>
      <c r="L25" s="105">
        <v>0.5</v>
      </c>
      <c r="M25" s="107">
        <v>5</v>
      </c>
      <c r="N25" s="106">
        <v>25</v>
      </c>
      <c r="O25" s="105"/>
      <c r="P25" s="107"/>
      <c r="Q25" s="106"/>
      <c r="R25" s="105"/>
      <c r="S25" s="107"/>
      <c r="T25" s="106"/>
      <c r="U25" s="105"/>
      <c r="V25" s="107"/>
      <c r="W25" s="4"/>
      <c r="X25" s="4"/>
    </row>
    <row r="26" spans="1:24" ht="15.75" x14ac:dyDescent="0.2">
      <c r="A26" s="18" t="s">
        <v>139</v>
      </c>
      <c r="B26" s="204" t="s">
        <v>262</v>
      </c>
      <c r="C26" s="207">
        <v>10</v>
      </c>
      <c r="D26" s="210">
        <v>0.5</v>
      </c>
      <c r="E26" s="213" t="s">
        <v>39</v>
      </c>
      <c r="F26" s="210">
        <v>0.5</v>
      </c>
      <c r="G26" s="243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7"/>
      <c r="W26" s="4"/>
      <c r="X26" s="4"/>
    </row>
    <row r="27" spans="1:24" ht="15.75" x14ac:dyDescent="0.2">
      <c r="A27" s="55" t="s">
        <v>140</v>
      </c>
      <c r="B27" s="204"/>
      <c r="C27" s="208"/>
      <c r="D27" s="211"/>
      <c r="E27" s="214"/>
      <c r="F27" s="211"/>
      <c r="G27" s="107">
        <v>5</v>
      </c>
      <c r="H27" s="106">
        <v>300</v>
      </c>
      <c r="I27" s="105"/>
      <c r="J27" s="107"/>
      <c r="K27" s="106"/>
      <c r="L27" s="105"/>
      <c r="M27" s="107"/>
      <c r="N27" s="106"/>
      <c r="O27" s="105"/>
      <c r="P27" s="107"/>
      <c r="Q27" s="106"/>
      <c r="R27" s="105"/>
      <c r="S27" s="107"/>
      <c r="T27" s="106"/>
      <c r="U27" s="105"/>
      <c r="V27" s="107"/>
      <c r="W27" s="4"/>
      <c r="X27" s="4"/>
    </row>
    <row r="28" spans="1:24" ht="15.75" x14ac:dyDescent="0.2">
      <c r="A28" s="55" t="s">
        <v>141</v>
      </c>
      <c r="B28" s="204"/>
      <c r="C28" s="209"/>
      <c r="D28" s="212"/>
      <c r="E28" s="215"/>
      <c r="F28" s="212"/>
      <c r="G28" s="107">
        <v>5</v>
      </c>
      <c r="H28" s="106">
        <v>300</v>
      </c>
      <c r="I28" s="105"/>
      <c r="J28" s="107"/>
      <c r="K28" s="106"/>
      <c r="L28" s="105"/>
      <c r="M28" s="107"/>
      <c r="N28" s="106"/>
      <c r="O28" s="105"/>
      <c r="P28" s="107"/>
      <c r="Q28" s="106"/>
      <c r="R28" s="105"/>
      <c r="S28" s="107"/>
      <c r="T28" s="106"/>
      <c r="U28" s="105"/>
      <c r="V28" s="107"/>
      <c r="W28" s="4"/>
      <c r="X28" s="4"/>
    </row>
    <row r="29" spans="1:24" ht="12.75" customHeight="1" x14ac:dyDescent="0.2">
      <c r="A29" s="18" t="s">
        <v>142</v>
      </c>
      <c r="B29" s="204" t="s">
        <v>230</v>
      </c>
      <c r="C29" s="207">
        <v>20</v>
      </c>
      <c r="D29" s="210">
        <f>SUM(F29,I30,I31,L30,L31,O30,O31,R30,R31,U30,U31)</f>
        <v>1</v>
      </c>
      <c r="E29" s="213" t="s">
        <v>39</v>
      </c>
      <c r="F29" s="210">
        <v>0.5</v>
      </c>
      <c r="G29" s="243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5"/>
      <c r="W29" s="4"/>
      <c r="X29" s="4"/>
    </row>
    <row r="30" spans="1:24" ht="15.75" x14ac:dyDescent="0.2">
      <c r="A30" s="55" t="s">
        <v>273</v>
      </c>
      <c r="B30" s="204"/>
      <c r="C30" s="208"/>
      <c r="D30" s="211"/>
      <c r="E30" s="214"/>
      <c r="F30" s="211"/>
      <c r="G30" s="107">
        <v>5</v>
      </c>
      <c r="H30" s="106">
        <v>300</v>
      </c>
      <c r="I30" s="105"/>
      <c r="J30" s="107"/>
      <c r="K30" s="106"/>
      <c r="L30" s="105">
        <v>0.25</v>
      </c>
      <c r="M30" s="107">
        <v>5</v>
      </c>
      <c r="N30" s="106">
        <v>25</v>
      </c>
      <c r="O30" s="105"/>
      <c r="P30" s="107"/>
      <c r="Q30" s="106"/>
      <c r="R30" s="105"/>
      <c r="S30" s="107"/>
      <c r="T30" s="106"/>
      <c r="U30" s="105"/>
      <c r="V30" s="107"/>
      <c r="W30" s="4"/>
      <c r="X30" s="4"/>
    </row>
    <row r="31" spans="1:24" ht="15.75" x14ac:dyDescent="0.2">
      <c r="A31" s="55" t="s">
        <v>274</v>
      </c>
      <c r="B31" s="204"/>
      <c r="C31" s="209"/>
      <c r="D31" s="212"/>
      <c r="E31" s="215"/>
      <c r="F31" s="212"/>
      <c r="G31" s="107">
        <v>5</v>
      </c>
      <c r="H31" s="106">
        <v>300</v>
      </c>
      <c r="I31" s="105"/>
      <c r="J31" s="107"/>
      <c r="K31" s="106"/>
      <c r="L31" s="105">
        <v>0.25</v>
      </c>
      <c r="M31" s="107">
        <v>5</v>
      </c>
      <c r="N31" s="106">
        <v>25</v>
      </c>
      <c r="O31" s="105"/>
      <c r="P31" s="107"/>
      <c r="Q31" s="106"/>
      <c r="R31" s="105"/>
      <c r="S31" s="107"/>
      <c r="T31" s="106"/>
      <c r="U31" s="105"/>
      <c r="V31" s="107"/>
      <c r="W31" s="4"/>
      <c r="X31" s="4"/>
    </row>
    <row r="32" spans="1:24" ht="15.75" x14ac:dyDescent="0.2">
      <c r="A32" s="120" t="s">
        <v>176</v>
      </c>
      <c r="B32" s="121" t="s">
        <v>261</v>
      </c>
      <c r="C32" s="107">
        <v>10</v>
      </c>
      <c r="D32" s="105">
        <f>SUM(F32,I32,L32,O32,R32,U32)</f>
        <v>1</v>
      </c>
      <c r="E32" s="106" t="s">
        <v>39</v>
      </c>
      <c r="F32" s="105"/>
      <c r="G32" s="107"/>
      <c r="H32" s="106"/>
      <c r="I32" s="105">
        <v>1</v>
      </c>
      <c r="J32" s="107">
        <v>10</v>
      </c>
      <c r="K32" s="106">
        <v>10</v>
      </c>
      <c r="L32" s="22"/>
      <c r="M32" s="24"/>
      <c r="N32" s="23"/>
      <c r="O32" s="22"/>
      <c r="P32" s="24"/>
      <c r="Q32" s="23"/>
      <c r="R32" s="22"/>
      <c r="S32" s="24"/>
      <c r="T32" s="23"/>
      <c r="U32" s="22"/>
      <c r="V32" s="24"/>
      <c r="W32" s="4"/>
      <c r="X32" s="4"/>
    </row>
    <row r="33" spans="1:24" ht="15.75" x14ac:dyDescent="0.2">
      <c r="A33" s="20" t="s">
        <v>30</v>
      </c>
      <c r="B33" s="53" t="s">
        <v>263</v>
      </c>
      <c r="C33" s="24">
        <f t="shared" ref="C33:C36" si="3">SUM(G33,J33,M33,P33,S33,V33)</f>
        <v>10</v>
      </c>
      <c r="D33" s="22">
        <f t="shared" ref="D33:D36" si="4">SUM(F33,I33,L33,O33,R33,U33)</f>
        <v>1</v>
      </c>
      <c r="E33" s="23" t="s">
        <v>39</v>
      </c>
      <c r="F33" s="22"/>
      <c r="G33" s="24"/>
      <c r="H33" s="23"/>
      <c r="I33" s="22"/>
      <c r="J33" s="24"/>
      <c r="K33" s="23"/>
      <c r="L33" s="22">
        <v>1</v>
      </c>
      <c r="M33" s="24">
        <v>10</v>
      </c>
      <c r="N33" s="23">
        <v>25</v>
      </c>
      <c r="O33" s="22"/>
      <c r="P33" s="24"/>
      <c r="Q33" s="23"/>
      <c r="R33" s="22"/>
      <c r="S33" s="24"/>
      <c r="T33" s="23"/>
      <c r="U33" s="22"/>
      <c r="V33" s="24"/>
      <c r="W33" s="4"/>
      <c r="X33" s="4"/>
    </row>
    <row r="34" spans="1:24" ht="15.75" x14ac:dyDescent="0.2">
      <c r="A34" s="20" t="s">
        <v>144</v>
      </c>
      <c r="B34" s="53" t="s">
        <v>31</v>
      </c>
      <c r="C34" s="24">
        <f t="shared" si="3"/>
        <v>10</v>
      </c>
      <c r="D34" s="22">
        <f>SUM(F34,I34,L34,O34,R34,U34)</f>
        <v>1</v>
      </c>
      <c r="E34" s="23" t="s">
        <v>39</v>
      </c>
      <c r="F34" s="22">
        <v>0.5</v>
      </c>
      <c r="G34" s="24">
        <v>5</v>
      </c>
      <c r="H34" s="23">
        <v>300</v>
      </c>
      <c r="I34" s="22"/>
      <c r="J34" s="24"/>
      <c r="K34" s="23"/>
      <c r="L34" s="22">
        <v>0.5</v>
      </c>
      <c r="M34" s="24">
        <v>5</v>
      </c>
      <c r="N34" s="23">
        <v>25</v>
      </c>
      <c r="O34" s="22"/>
      <c r="P34" s="24"/>
      <c r="Q34" s="23"/>
      <c r="R34" s="22"/>
      <c r="S34" s="24"/>
      <c r="T34" s="23"/>
      <c r="U34" s="22"/>
      <c r="V34" s="24"/>
      <c r="W34" s="4"/>
      <c r="X34" s="4"/>
    </row>
    <row r="35" spans="1:24" ht="15.75" x14ac:dyDescent="0.2">
      <c r="A35" s="20" t="s">
        <v>38</v>
      </c>
      <c r="B35" s="53" t="s">
        <v>31</v>
      </c>
      <c r="C35" s="24">
        <f t="shared" si="3"/>
        <v>10</v>
      </c>
      <c r="D35" s="22">
        <f t="shared" si="4"/>
        <v>1</v>
      </c>
      <c r="E35" s="23" t="s">
        <v>39</v>
      </c>
      <c r="F35" s="22">
        <v>0.5</v>
      </c>
      <c r="G35" s="24">
        <v>5</v>
      </c>
      <c r="H35" s="23">
        <v>300</v>
      </c>
      <c r="I35" s="22"/>
      <c r="J35" s="24"/>
      <c r="K35" s="23"/>
      <c r="L35" s="22">
        <v>0.5</v>
      </c>
      <c r="M35" s="24">
        <v>5</v>
      </c>
      <c r="N35" s="23">
        <v>25</v>
      </c>
      <c r="O35" s="22"/>
      <c r="P35" s="24"/>
      <c r="Q35" s="23"/>
      <c r="R35" s="22"/>
      <c r="S35" s="24"/>
      <c r="T35" s="23"/>
      <c r="U35" s="22"/>
      <c r="V35" s="24"/>
      <c r="W35" s="4"/>
      <c r="X35" s="4"/>
    </row>
    <row r="36" spans="1:24" ht="25.5" x14ac:dyDescent="0.2">
      <c r="A36" s="20" t="s">
        <v>32</v>
      </c>
      <c r="B36" s="53" t="s">
        <v>262</v>
      </c>
      <c r="C36" s="24">
        <f t="shared" si="3"/>
        <v>10</v>
      </c>
      <c r="D36" s="22">
        <f t="shared" si="4"/>
        <v>1</v>
      </c>
      <c r="E36" s="23" t="s">
        <v>39</v>
      </c>
      <c r="F36" s="22">
        <v>1</v>
      </c>
      <c r="G36" s="24">
        <v>10</v>
      </c>
      <c r="H36" s="23">
        <v>300</v>
      </c>
      <c r="I36" s="22"/>
      <c r="J36" s="24"/>
      <c r="K36" s="23"/>
      <c r="L36" s="22"/>
      <c r="M36" s="24"/>
      <c r="N36" s="23"/>
      <c r="O36" s="22"/>
      <c r="P36" s="24"/>
      <c r="Q36" s="23"/>
      <c r="R36" s="22"/>
      <c r="S36" s="24"/>
      <c r="T36" s="23"/>
      <c r="U36" s="22"/>
      <c r="V36" s="24"/>
      <c r="W36" s="4"/>
      <c r="X36" s="4"/>
    </row>
    <row r="37" spans="1:24" ht="15.75" x14ac:dyDescent="0.2">
      <c r="A37" s="97" t="s">
        <v>145</v>
      </c>
      <c r="B37" s="98" t="s">
        <v>34</v>
      </c>
      <c r="C37" s="108">
        <v>5</v>
      </c>
      <c r="D37" s="109">
        <v>0.5</v>
      </c>
      <c r="E37" s="110" t="s">
        <v>40</v>
      </c>
      <c r="F37" s="109">
        <v>0.5</v>
      </c>
      <c r="G37" s="108">
        <v>5</v>
      </c>
      <c r="H37" s="110">
        <v>300</v>
      </c>
      <c r="I37" s="109"/>
      <c r="J37" s="108"/>
      <c r="K37" s="110"/>
      <c r="L37" s="60"/>
      <c r="M37" s="59"/>
      <c r="N37" s="58"/>
      <c r="O37" s="60"/>
      <c r="P37" s="59"/>
      <c r="Q37" s="58"/>
      <c r="R37" s="60"/>
      <c r="S37" s="59"/>
      <c r="T37" s="58"/>
      <c r="U37" s="60"/>
      <c r="V37" s="59"/>
      <c r="W37" s="4"/>
      <c r="X37" s="4"/>
    </row>
    <row r="38" spans="1:24" ht="15.75" x14ac:dyDescent="0.2">
      <c r="A38" s="20" t="s">
        <v>36</v>
      </c>
      <c r="B38" s="53" t="s">
        <v>37</v>
      </c>
      <c r="C38" s="24">
        <f>SUM(G38,J38,M38,P38,R38,U38)</f>
        <v>20</v>
      </c>
      <c r="D38" s="22">
        <f>SUM(F38,I38,L38,O38,R38,U38)</f>
        <v>0</v>
      </c>
      <c r="E38" s="23" t="s">
        <v>40</v>
      </c>
      <c r="F38" s="71"/>
      <c r="G38" s="24"/>
      <c r="H38" s="23"/>
      <c r="I38" s="22">
        <v>0</v>
      </c>
      <c r="J38" s="24">
        <v>20</v>
      </c>
      <c r="K38" s="23">
        <v>20</v>
      </c>
      <c r="L38" s="22"/>
      <c r="M38" s="24"/>
      <c r="N38" s="23"/>
      <c r="O38" s="22"/>
      <c r="P38" s="24"/>
      <c r="Q38" s="23"/>
      <c r="R38" s="22"/>
      <c r="S38" s="24"/>
      <c r="T38" s="23"/>
      <c r="U38" s="22"/>
      <c r="V38" s="24"/>
    </row>
    <row r="39" spans="1:24" x14ac:dyDescent="0.2">
      <c r="A39" s="205" t="s">
        <v>119</v>
      </c>
      <c r="B39" s="206"/>
      <c r="C39" s="103">
        <f>SUM(C24:C37)</f>
        <v>155</v>
      </c>
      <c r="D39" s="103">
        <f t="shared" ref="D39:V39" si="5">SUM(D24:D37)</f>
        <v>10</v>
      </c>
      <c r="E39" s="103"/>
      <c r="F39" s="103">
        <f t="shared" si="5"/>
        <v>4</v>
      </c>
      <c r="G39" s="103">
        <f t="shared" si="5"/>
        <v>50</v>
      </c>
      <c r="H39" s="103"/>
      <c r="I39" s="103">
        <f t="shared" si="5"/>
        <v>3</v>
      </c>
      <c r="J39" s="103">
        <f t="shared" si="5"/>
        <v>70</v>
      </c>
      <c r="K39" s="103"/>
      <c r="L39" s="103">
        <f>SUM(L24,L25,L27,L28,L30,L31,L32,L33,L34,L35,L36,L37)</f>
        <v>3</v>
      </c>
      <c r="M39" s="103">
        <f t="shared" si="5"/>
        <v>35</v>
      </c>
      <c r="N39" s="103"/>
      <c r="O39" s="103">
        <f t="shared" si="5"/>
        <v>0</v>
      </c>
      <c r="P39" s="103">
        <f t="shared" si="5"/>
        <v>0</v>
      </c>
      <c r="Q39" s="103"/>
      <c r="R39" s="103">
        <f t="shared" si="5"/>
        <v>0</v>
      </c>
      <c r="S39" s="103">
        <f t="shared" si="5"/>
        <v>0</v>
      </c>
      <c r="T39" s="103"/>
      <c r="U39" s="103">
        <f t="shared" si="5"/>
        <v>0</v>
      </c>
      <c r="V39" s="103">
        <f t="shared" si="5"/>
        <v>0</v>
      </c>
      <c r="W39" s="4"/>
      <c r="X39" s="4"/>
    </row>
    <row r="40" spans="1:24" x14ac:dyDescent="0.2">
      <c r="A40" s="139" t="s">
        <v>120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1"/>
      <c r="X40" s="4"/>
    </row>
    <row r="41" spans="1:24" ht="15.75" x14ac:dyDescent="0.2">
      <c r="A41" s="20" t="s">
        <v>41</v>
      </c>
      <c r="B41" s="53" t="s">
        <v>34</v>
      </c>
      <c r="C41" s="24">
        <f>SUM(G41,J41,M41,P41,S41,V41)</f>
        <v>45</v>
      </c>
      <c r="D41" s="22">
        <f>SUM(F41,I41,L41,O41,R41,U41)</f>
        <v>3</v>
      </c>
      <c r="E41" s="23" t="s">
        <v>39</v>
      </c>
      <c r="F41" s="22">
        <v>1</v>
      </c>
      <c r="G41" s="24">
        <v>25</v>
      </c>
      <c r="H41" s="23">
        <v>300</v>
      </c>
      <c r="I41" s="22"/>
      <c r="J41" s="24"/>
      <c r="K41" s="23"/>
      <c r="L41" s="22">
        <v>1</v>
      </c>
      <c r="M41" s="24">
        <v>10</v>
      </c>
      <c r="N41" s="23">
        <v>25</v>
      </c>
      <c r="O41" s="22">
        <v>1</v>
      </c>
      <c r="P41" s="24">
        <v>10</v>
      </c>
      <c r="Q41" s="23">
        <v>10</v>
      </c>
      <c r="R41" s="22"/>
      <c r="S41" s="24"/>
      <c r="T41" s="23"/>
      <c r="U41" s="22"/>
      <c r="V41" s="24"/>
      <c r="W41" s="4"/>
      <c r="X41" s="4"/>
    </row>
    <row r="42" spans="1:24" ht="31.5" x14ac:dyDescent="0.2">
      <c r="A42" s="20" t="s">
        <v>146</v>
      </c>
      <c r="B42" s="53" t="s">
        <v>147</v>
      </c>
      <c r="C42" s="24">
        <f>SUM(G42,J42,M42,P42,S42,V42)</f>
        <v>40</v>
      </c>
      <c r="D42" s="22">
        <f>SUM(F42,I42,L42,O42,R42,U42)</f>
        <v>2</v>
      </c>
      <c r="E42" s="23" t="s">
        <v>39</v>
      </c>
      <c r="F42" s="22">
        <v>0.5</v>
      </c>
      <c r="G42" s="24">
        <v>15</v>
      </c>
      <c r="H42" s="23">
        <v>300</v>
      </c>
      <c r="I42" s="22"/>
      <c r="J42" s="24"/>
      <c r="K42" s="23"/>
      <c r="L42" s="22"/>
      <c r="M42" s="24"/>
      <c r="N42" s="23"/>
      <c r="O42" s="22">
        <v>1.5</v>
      </c>
      <c r="P42" s="24">
        <v>25</v>
      </c>
      <c r="Q42" s="23">
        <v>10</v>
      </c>
      <c r="R42" s="22"/>
      <c r="S42" s="24"/>
      <c r="T42" s="23"/>
      <c r="U42" s="22"/>
      <c r="V42" s="24"/>
      <c r="W42" s="4"/>
      <c r="X42" s="4"/>
    </row>
    <row r="43" spans="1:24" x14ac:dyDescent="0.2">
      <c r="A43" s="150" t="s">
        <v>287</v>
      </c>
      <c r="B43" s="151"/>
      <c r="C43" s="56">
        <f>SUM(C41:C42)</f>
        <v>85</v>
      </c>
      <c r="D43" s="56">
        <f t="shared" ref="D43:V43" si="6">SUM(D41:D42)</f>
        <v>5</v>
      </c>
      <c r="E43" s="56"/>
      <c r="F43" s="56">
        <f t="shared" si="6"/>
        <v>1.5</v>
      </c>
      <c r="G43" s="56">
        <f t="shared" si="6"/>
        <v>40</v>
      </c>
      <c r="H43" s="56"/>
      <c r="I43" s="56">
        <f t="shared" si="6"/>
        <v>0</v>
      </c>
      <c r="J43" s="56">
        <f t="shared" si="6"/>
        <v>0</v>
      </c>
      <c r="K43" s="56"/>
      <c r="L43" s="56">
        <f t="shared" si="6"/>
        <v>1</v>
      </c>
      <c r="M43" s="56">
        <f t="shared" si="6"/>
        <v>10</v>
      </c>
      <c r="N43" s="56"/>
      <c r="O43" s="56">
        <f t="shared" si="6"/>
        <v>2.5</v>
      </c>
      <c r="P43" s="56">
        <f t="shared" si="6"/>
        <v>35</v>
      </c>
      <c r="Q43" s="56"/>
      <c r="R43" s="56">
        <f t="shared" si="6"/>
        <v>0</v>
      </c>
      <c r="S43" s="56">
        <f t="shared" si="6"/>
        <v>0</v>
      </c>
      <c r="T43" s="56"/>
      <c r="U43" s="56">
        <f t="shared" si="6"/>
        <v>0</v>
      </c>
      <c r="V43" s="56">
        <f t="shared" si="6"/>
        <v>0</v>
      </c>
      <c r="W43" s="4"/>
      <c r="X43" s="4"/>
    </row>
    <row r="44" spans="1:24" x14ac:dyDescent="0.2">
      <c r="A44" s="139" t="s">
        <v>122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1"/>
      <c r="X44" s="4"/>
    </row>
    <row r="45" spans="1:24" x14ac:dyDescent="0.2">
      <c r="A45" s="7"/>
      <c r="B45" s="57"/>
      <c r="C45" s="24"/>
      <c r="D45" s="22"/>
      <c r="E45" s="58"/>
      <c r="F45" s="22"/>
      <c r="G45" s="59"/>
      <c r="H45" s="23"/>
      <c r="I45" s="60"/>
      <c r="J45" s="59"/>
      <c r="K45" s="23"/>
      <c r="L45" s="60"/>
      <c r="M45" s="59"/>
      <c r="N45" s="58"/>
      <c r="O45" s="60"/>
      <c r="P45" s="59"/>
      <c r="Q45" s="58"/>
      <c r="R45" s="22"/>
      <c r="S45" s="24"/>
      <c r="T45" s="23"/>
      <c r="U45" s="22"/>
      <c r="V45" s="24"/>
      <c r="W45" s="4"/>
      <c r="X45" s="4"/>
    </row>
    <row r="46" spans="1:24" x14ac:dyDescent="0.2">
      <c r="A46" s="150" t="s">
        <v>123</v>
      </c>
      <c r="B46" s="151"/>
      <c r="C46" s="61">
        <f>SUM(D45)</f>
        <v>0</v>
      </c>
      <c r="D46" s="61">
        <f t="shared" ref="D46:V46" si="7">SUM(E45)</f>
        <v>0</v>
      </c>
      <c r="E46" s="61"/>
      <c r="F46" s="61">
        <f t="shared" si="7"/>
        <v>0</v>
      </c>
      <c r="G46" s="61">
        <f t="shared" si="7"/>
        <v>0</v>
      </c>
      <c r="H46" s="61"/>
      <c r="I46" s="61">
        <f t="shared" si="7"/>
        <v>0</v>
      </c>
      <c r="J46" s="61">
        <f t="shared" si="7"/>
        <v>0</v>
      </c>
      <c r="K46" s="61"/>
      <c r="L46" s="61">
        <f t="shared" si="7"/>
        <v>0</v>
      </c>
      <c r="M46" s="61">
        <f t="shared" si="7"/>
        <v>0</v>
      </c>
      <c r="N46" s="61"/>
      <c r="O46" s="61">
        <f t="shared" si="7"/>
        <v>0</v>
      </c>
      <c r="P46" s="61">
        <f t="shared" si="7"/>
        <v>0</v>
      </c>
      <c r="Q46" s="61"/>
      <c r="R46" s="61">
        <f t="shared" si="7"/>
        <v>0</v>
      </c>
      <c r="S46" s="61">
        <f t="shared" si="7"/>
        <v>0</v>
      </c>
      <c r="T46" s="61"/>
      <c r="U46" s="61">
        <f t="shared" si="7"/>
        <v>0</v>
      </c>
      <c r="V46" s="61">
        <f t="shared" si="7"/>
        <v>0</v>
      </c>
      <c r="W46" s="4"/>
      <c r="X46" s="4"/>
    </row>
    <row r="47" spans="1:24" x14ac:dyDescent="0.2">
      <c r="A47" s="139" t="s">
        <v>192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1"/>
      <c r="X47" s="4"/>
    </row>
    <row r="48" spans="1:24" x14ac:dyDescent="0.2">
      <c r="A48" s="7"/>
      <c r="B48" s="57"/>
      <c r="C48" s="24"/>
      <c r="D48" s="22"/>
      <c r="E48" s="58"/>
      <c r="F48" s="22"/>
      <c r="G48" s="59"/>
      <c r="H48" s="23"/>
      <c r="I48" s="60"/>
      <c r="J48" s="59"/>
      <c r="K48" s="23"/>
      <c r="L48" s="60"/>
      <c r="M48" s="59"/>
      <c r="N48" s="58"/>
      <c r="O48" s="60"/>
      <c r="P48" s="59"/>
      <c r="Q48" s="58"/>
      <c r="R48" s="22"/>
      <c r="S48" s="24"/>
      <c r="T48" s="23"/>
      <c r="U48" s="22"/>
      <c r="V48" s="24"/>
      <c r="W48" s="44"/>
      <c r="X48" s="44"/>
    </row>
    <row r="49" spans="1:24" x14ac:dyDescent="0.2">
      <c r="A49" s="150" t="s">
        <v>125</v>
      </c>
      <c r="B49" s="151"/>
      <c r="C49" s="61">
        <f>SUM(D48)</f>
        <v>0</v>
      </c>
      <c r="D49" s="61">
        <f t="shared" ref="D49:V49" si="8">SUM(E48)</f>
        <v>0</v>
      </c>
      <c r="E49" s="61"/>
      <c r="F49" s="61">
        <f t="shared" si="8"/>
        <v>0</v>
      </c>
      <c r="G49" s="61">
        <f t="shared" si="8"/>
        <v>0</v>
      </c>
      <c r="H49" s="61"/>
      <c r="I49" s="61">
        <f t="shared" si="8"/>
        <v>0</v>
      </c>
      <c r="J49" s="61">
        <f t="shared" si="8"/>
        <v>0</v>
      </c>
      <c r="K49" s="61"/>
      <c r="L49" s="61">
        <f t="shared" si="8"/>
        <v>0</v>
      </c>
      <c r="M49" s="61">
        <f t="shared" si="8"/>
        <v>0</v>
      </c>
      <c r="N49" s="61"/>
      <c r="O49" s="61">
        <f t="shared" si="8"/>
        <v>0</v>
      </c>
      <c r="P49" s="61">
        <f t="shared" si="8"/>
        <v>0</v>
      </c>
      <c r="Q49" s="61"/>
      <c r="R49" s="61">
        <f t="shared" si="8"/>
        <v>0</v>
      </c>
      <c r="S49" s="61">
        <f t="shared" si="8"/>
        <v>0</v>
      </c>
      <c r="T49" s="61"/>
      <c r="U49" s="61">
        <f t="shared" si="8"/>
        <v>0</v>
      </c>
      <c r="V49" s="61">
        <f t="shared" si="8"/>
        <v>0</v>
      </c>
      <c r="W49" s="44"/>
      <c r="X49" s="44"/>
    </row>
    <row r="50" spans="1:24" x14ac:dyDescent="0.2">
      <c r="A50" s="139" t="s">
        <v>124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1"/>
      <c r="X50" s="44"/>
    </row>
    <row r="51" spans="1:24" x14ac:dyDescent="0.2">
      <c r="A51" s="3"/>
      <c r="B51" s="62"/>
      <c r="C51" s="24"/>
      <c r="D51" s="22"/>
      <c r="E51" s="58"/>
      <c r="F51" s="22"/>
      <c r="G51" s="59"/>
      <c r="H51" s="23"/>
      <c r="I51" s="60"/>
      <c r="J51" s="59"/>
      <c r="K51" s="23"/>
      <c r="L51" s="60"/>
      <c r="M51" s="59"/>
      <c r="N51" s="58"/>
      <c r="O51" s="60"/>
      <c r="P51" s="59"/>
      <c r="Q51" s="58"/>
      <c r="R51" s="22"/>
      <c r="S51" s="24"/>
      <c r="T51" s="23"/>
      <c r="U51" s="22"/>
      <c r="V51" s="24"/>
      <c r="W51" s="44"/>
      <c r="X51" s="44"/>
    </row>
    <row r="52" spans="1:24" x14ac:dyDescent="0.2">
      <c r="A52" s="150" t="s">
        <v>126</v>
      </c>
      <c r="B52" s="151"/>
      <c r="C52" s="61">
        <f>SUM(D51)</f>
        <v>0</v>
      </c>
      <c r="D52" s="61">
        <f t="shared" ref="D52:V52" si="9">SUM(E51)</f>
        <v>0</v>
      </c>
      <c r="E52" s="61"/>
      <c r="F52" s="61">
        <f t="shared" si="9"/>
        <v>0</v>
      </c>
      <c r="G52" s="61">
        <f t="shared" si="9"/>
        <v>0</v>
      </c>
      <c r="H52" s="61"/>
      <c r="I52" s="61">
        <f t="shared" si="9"/>
        <v>0</v>
      </c>
      <c r="J52" s="61">
        <f t="shared" si="9"/>
        <v>0</v>
      </c>
      <c r="K52" s="61"/>
      <c r="L52" s="61">
        <f t="shared" si="9"/>
        <v>0</v>
      </c>
      <c r="M52" s="61">
        <f t="shared" si="9"/>
        <v>0</v>
      </c>
      <c r="N52" s="61"/>
      <c r="O52" s="61">
        <f t="shared" si="9"/>
        <v>0</v>
      </c>
      <c r="P52" s="61">
        <f t="shared" si="9"/>
        <v>0</v>
      </c>
      <c r="Q52" s="61"/>
      <c r="R52" s="61">
        <f t="shared" si="9"/>
        <v>0</v>
      </c>
      <c r="S52" s="61">
        <f t="shared" si="9"/>
        <v>0</v>
      </c>
      <c r="T52" s="61"/>
      <c r="U52" s="61">
        <f t="shared" si="9"/>
        <v>0</v>
      </c>
      <c r="V52" s="61">
        <f t="shared" si="9"/>
        <v>0</v>
      </c>
      <c r="W52" s="44"/>
      <c r="X52" s="44"/>
    </row>
    <row r="53" spans="1:24" x14ac:dyDescent="0.2">
      <c r="A53" s="133" t="s">
        <v>127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5"/>
      <c r="X53" s="44"/>
    </row>
    <row r="54" spans="1:24" x14ac:dyDescent="0.2">
      <c r="A54" s="139" t="s">
        <v>128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1"/>
      <c r="X54" s="44"/>
    </row>
    <row r="55" spans="1:24" ht="15.75" x14ac:dyDescent="0.2">
      <c r="A55" s="20" t="s">
        <v>52</v>
      </c>
      <c r="B55" s="53" t="s">
        <v>261</v>
      </c>
      <c r="C55" s="24">
        <f>SUM(G55,J55,M55,S55,V55)</f>
        <v>20</v>
      </c>
      <c r="D55" s="22">
        <f>SUM(F55,I55,L55,R55,U55)</f>
        <v>1</v>
      </c>
      <c r="E55" s="58" t="s">
        <v>39</v>
      </c>
      <c r="F55" s="60"/>
      <c r="G55" s="59"/>
      <c r="H55" s="23"/>
      <c r="I55" s="60">
        <v>1</v>
      </c>
      <c r="J55" s="59">
        <v>20</v>
      </c>
      <c r="K55" s="58">
        <v>10</v>
      </c>
      <c r="L55" s="60"/>
      <c r="M55" s="59"/>
      <c r="N55" s="58"/>
      <c r="O55" s="60"/>
      <c r="P55" s="59"/>
      <c r="Q55" s="58"/>
      <c r="R55" s="22"/>
      <c r="S55" s="24"/>
      <c r="T55" s="23"/>
      <c r="U55" s="22"/>
      <c r="V55" s="24"/>
      <c r="W55" s="44"/>
      <c r="X55" s="44"/>
    </row>
    <row r="56" spans="1:24" ht="15.75" x14ac:dyDescent="0.2">
      <c r="A56" s="20" t="s">
        <v>53</v>
      </c>
      <c r="B56" s="53" t="s">
        <v>271</v>
      </c>
      <c r="C56" s="24">
        <f>SUM(G56,J56,M56,S56,V56)</f>
        <v>19</v>
      </c>
      <c r="D56" s="22">
        <f t="shared" ref="D56:D57" si="10">SUM(F56,I56,L56,R56,U56)</f>
        <v>1</v>
      </c>
      <c r="E56" s="58" t="s">
        <v>39</v>
      </c>
      <c r="F56" s="60">
        <v>0.5</v>
      </c>
      <c r="G56" s="59">
        <v>4</v>
      </c>
      <c r="H56" s="23">
        <v>300</v>
      </c>
      <c r="I56" s="60"/>
      <c r="J56" s="59"/>
      <c r="K56" s="58"/>
      <c r="L56" s="60">
        <v>0.5</v>
      </c>
      <c r="M56" s="59">
        <v>15</v>
      </c>
      <c r="N56" s="58">
        <v>25</v>
      </c>
      <c r="O56" s="60"/>
      <c r="P56" s="59"/>
      <c r="Q56" s="58"/>
      <c r="R56" s="22"/>
      <c r="S56" s="24"/>
      <c r="T56" s="23"/>
      <c r="U56" s="22"/>
      <c r="V56" s="24"/>
      <c r="W56" s="44"/>
      <c r="X56" s="44"/>
    </row>
    <row r="57" spans="1:24" ht="31.5" x14ac:dyDescent="0.2">
      <c r="A57" s="20" t="s">
        <v>148</v>
      </c>
      <c r="B57" s="53" t="s">
        <v>34</v>
      </c>
      <c r="C57" s="24">
        <f>SUM(G57,J57,M57,S57,V57)</f>
        <v>19</v>
      </c>
      <c r="D57" s="22">
        <f t="shared" si="10"/>
        <v>1</v>
      </c>
      <c r="E57" s="58" t="s">
        <v>39</v>
      </c>
      <c r="F57" s="60">
        <v>0.5</v>
      </c>
      <c r="G57" s="59">
        <v>4</v>
      </c>
      <c r="H57" s="23">
        <v>300</v>
      </c>
      <c r="I57" s="60"/>
      <c r="J57" s="59"/>
      <c r="K57" s="58"/>
      <c r="L57" s="60"/>
      <c r="M57" s="59"/>
      <c r="N57" s="58"/>
      <c r="O57" s="60"/>
      <c r="P57" s="59"/>
      <c r="Q57" s="58"/>
      <c r="R57" s="22">
        <v>0.5</v>
      </c>
      <c r="S57" s="24">
        <v>15</v>
      </c>
      <c r="T57" s="23">
        <v>10</v>
      </c>
      <c r="U57" s="22"/>
      <c r="V57" s="24"/>
      <c r="W57" s="44"/>
      <c r="X57" s="44"/>
    </row>
    <row r="58" spans="1:24" x14ac:dyDescent="0.2">
      <c r="A58" s="202" t="s">
        <v>129</v>
      </c>
      <c r="B58" s="203"/>
      <c r="C58" s="63">
        <f>SUM(C55,C56,C57)</f>
        <v>58</v>
      </c>
      <c r="D58" s="63">
        <f t="shared" ref="D58:V58" si="11">SUM(D55,D56,D57)</f>
        <v>3</v>
      </c>
      <c r="E58" s="63"/>
      <c r="F58" s="63">
        <f t="shared" si="11"/>
        <v>1</v>
      </c>
      <c r="G58" s="63">
        <f t="shared" si="11"/>
        <v>8</v>
      </c>
      <c r="H58" s="63"/>
      <c r="I58" s="63">
        <f t="shared" si="11"/>
        <v>1</v>
      </c>
      <c r="J58" s="63">
        <f t="shared" si="11"/>
        <v>20</v>
      </c>
      <c r="K58" s="63"/>
      <c r="L58" s="63">
        <f t="shared" si="11"/>
        <v>0.5</v>
      </c>
      <c r="M58" s="63">
        <f t="shared" si="11"/>
        <v>15</v>
      </c>
      <c r="N58" s="63"/>
      <c r="O58" s="63"/>
      <c r="P58" s="63"/>
      <c r="Q58" s="63"/>
      <c r="R58" s="63">
        <f t="shared" si="11"/>
        <v>0.5</v>
      </c>
      <c r="S58" s="63">
        <f t="shared" si="11"/>
        <v>15</v>
      </c>
      <c r="T58" s="63"/>
      <c r="U58" s="63">
        <f t="shared" si="11"/>
        <v>0</v>
      </c>
      <c r="V58" s="63">
        <f t="shared" si="11"/>
        <v>0</v>
      </c>
      <c r="W58" s="4"/>
      <c r="X58" s="4"/>
    </row>
    <row r="59" spans="1:24" x14ac:dyDescent="0.2">
      <c r="A59" s="136" t="s">
        <v>130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8"/>
      <c r="X59" s="4"/>
    </row>
    <row r="60" spans="1:24" x14ac:dyDescent="0.2">
      <c r="A60" s="3"/>
      <c r="B60" s="6"/>
      <c r="C60" s="24"/>
      <c r="D60" s="22"/>
      <c r="E60" s="23"/>
      <c r="F60" s="22"/>
      <c r="G60" s="59"/>
      <c r="H60" s="23"/>
      <c r="I60" s="60"/>
      <c r="J60" s="59"/>
      <c r="K60" s="23"/>
      <c r="L60" s="60"/>
      <c r="M60" s="59"/>
      <c r="N60" s="58"/>
      <c r="O60" s="60"/>
      <c r="P60" s="59"/>
      <c r="Q60" s="58"/>
      <c r="R60" s="22"/>
      <c r="S60" s="24"/>
      <c r="T60" s="23"/>
      <c r="U60" s="22"/>
      <c r="V60" s="24"/>
      <c r="W60" s="44"/>
      <c r="X60" s="44"/>
    </row>
    <row r="61" spans="1:24" x14ac:dyDescent="0.2">
      <c r="A61" s="224" t="s">
        <v>131</v>
      </c>
      <c r="B61" s="225"/>
      <c r="C61" s="63">
        <f>SUM(D60)</f>
        <v>0</v>
      </c>
      <c r="D61" s="63">
        <f t="shared" ref="D61:V61" si="12">SUM(E60)</f>
        <v>0</v>
      </c>
      <c r="E61" s="63"/>
      <c r="F61" s="63">
        <f t="shared" si="12"/>
        <v>0</v>
      </c>
      <c r="G61" s="63">
        <f t="shared" si="12"/>
        <v>0</v>
      </c>
      <c r="H61" s="63"/>
      <c r="I61" s="63">
        <f t="shared" si="12"/>
        <v>0</v>
      </c>
      <c r="J61" s="63">
        <f t="shared" si="12"/>
        <v>0</v>
      </c>
      <c r="K61" s="63"/>
      <c r="L61" s="63">
        <f t="shared" si="12"/>
        <v>0</v>
      </c>
      <c r="M61" s="63">
        <f t="shared" si="12"/>
        <v>0</v>
      </c>
      <c r="N61" s="63"/>
      <c r="O61" s="63">
        <f t="shared" si="12"/>
        <v>0</v>
      </c>
      <c r="P61" s="63">
        <f t="shared" si="12"/>
        <v>0</v>
      </c>
      <c r="Q61" s="63"/>
      <c r="R61" s="63">
        <f t="shared" si="12"/>
        <v>0</v>
      </c>
      <c r="S61" s="63">
        <f t="shared" si="12"/>
        <v>0</v>
      </c>
      <c r="T61" s="63"/>
      <c r="U61" s="63">
        <f t="shared" si="12"/>
        <v>0</v>
      </c>
      <c r="V61" s="63">
        <f t="shared" si="12"/>
        <v>0</v>
      </c>
      <c r="W61" s="25"/>
      <c r="X61" s="25"/>
    </row>
    <row r="62" spans="1:24" x14ac:dyDescent="0.2">
      <c r="A62" s="100"/>
      <c r="B62" s="78" t="s">
        <v>9</v>
      </c>
      <c r="C62" s="64">
        <f>SUM(C22,C39,C43,C46,C49,C52,C58,C61)</f>
        <v>493</v>
      </c>
      <c r="D62" s="64">
        <f>SUM(F62,I62,L62,O62,R62,U62)</f>
        <v>30</v>
      </c>
      <c r="E62" s="64"/>
      <c r="F62" s="64">
        <f t="shared" ref="F62:V62" si="13">SUM(F22,F39,F43,F46,F49,F52,F58,F61)</f>
        <v>11.5</v>
      </c>
      <c r="G62" s="64">
        <f t="shared" si="13"/>
        <v>178</v>
      </c>
      <c r="H62" s="64"/>
      <c r="I62" s="64">
        <f t="shared" si="13"/>
        <v>6.5</v>
      </c>
      <c r="J62" s="64">
        <f t="shared" si="13"/>
        <v>135</v>
      </c>
      <c r="K62" s="64"/>
      <c r="L62" s="64">
        <f t="shared" si="13"/>
        <v>9</v>
      </c>
      <c r="M62" s="64">
        <f t="shared" si="13"/>
        <v>130</v>
      </c>
      <c r="N62" s="64"/>
      <c r="O62" s="64">
        <f t="shared" si="13"/>
        <v>2.5</v>
      </c>
      <c r="P62" s="64">
        <f t="shared" si="13"/>
        <v>35</v>
      </c>
      <c r="Q62" s="64"/>
      <c r="R62" s="64">
        <f t="shared" si="13"/>
        <v>0.5</v>
      </c>
      <c r="S62" s="64">
        <f t="shared" si="13"/>
        <v>15</v>
      </c>
      <c r="T62" s="64"/>
      <c r="U62" s="64">
        <f t="shared" si="13"/>
        <v>0</v>
      </c>
      <c r="V62" s="64">
        <f t="shared" si="13"/>
        <v>0</v>
      </c>
      <c r="W62" s="25"/>
      <c r="X62" s="25"/>
    </row>
    <row r="63" spans="1:24" ht="15" customHeight="1" x14ac:dyDescent="0.2">
      <c r="A63" s="65"/>
      <c r="B63" s="65"/>
      <c r="C63" s="29"/>
      <c r="D63" s="29"/>
      <c r="E63" s="29"/>
      <c r="F63" s="29"/>
      <c r="G63" s="29"/>
      <c r="H63" s="29"/>
      <c r="I63" s="29"/>
    </row>
    <row r="64" spans="1:24" ht="31.5" customHeight="1" x14ac:dyDescent="0.2">
      <c r="A64" s="86" t="s">
        <v>227</v>
      </c>
      <c r="B64" s="53" t="s">
        <v>232</v>
      </c>
      <c r="C64" s="28" t="s">
        <v>229</v>
      </c>
      <c r="D64" s="28">
        <v>0</v>
      </c>
      <c r="E64" s="23" t="s">
        <v>40</v>
      </c>
      <c r="F64" s="241" t="s">
        <v>228</v>
      </c>
      <c r="G64" s="241"/>
      <c r="H64" s="241"/>
      <c r="I64" s="241"/>
      <c r="J64" s="241"/>
      <c r="K64" s="241"/>
      <c r="L64" s="241"/>
      <c r="M64" s="241"/>
      <c r="N64" s="241"/>
    </row>
    <row r="65" spans="1:22" ht="15" customHeight="1" x14ac:dyDescent="0.2">
      <c r="A65" s="87"/>
      <c r="B65" s="88"/>
      <c r="C65" s="89"/>
      <c r="D65" s="29"/>
      <c r="E65" s="29"/>
      <c r="F65" s="29"/>
      <c r="G65" s="29"/>
      <c r="H65" s="29"/>
      <c r="I65" s="29"/>
    </row>
    <row r="66" spans="1:22" x14ac:dyDescent="0.2">
      <c r="A66" s="37"/>
      <c r="B66" s="66" t="s">
        <v>14</v>
      </c>
      <c r="E66" s="29"/>
      <c r="F66" s="29"/>
      <c r="G66" s="37"/>
      <c r="H66" s="37"/>
      <c r="I66" s="37"/>
      <c r="J66" s="37"/>
      <c r="K66" s="37"/>
      <c r="L66" s="37"/>
      <c r="M66" s="37"/>
      <c r="N66" s="29"/>
      <c r="O66" s="29"/>
      <c r="P66" s="29"/>
      <c r="Q66" s="29"/>
      <c r="R66" s="29"/>
      <c r="S66" s="29"/>
      <c r="T66" s="29"/>
      <c r="U66" s="29"/>
      <c r="V66" s="29"/>
    </row>
    <row r="67" spans="1:22" x14ac:dyDescent="0.2">
      <c r="A67" s="37"/>
      <c r="B67" s="5" t="s">
        <v>25</v>
      </c>
      <c r="C67" s="28">
        <v>2</v>
      </c>
      <c r="E67" s="29"/>
      <c r="F67" s="29"/>
      <c r="G67" s="4"/>
      <c r="H67" s="4"/>
      <c r="I67" s="4"/>
      <c r="J67" s="4"/>
      <c r="K67" s="4"/>
      <c r="L67" s="4"/>
      <c r="M67" s="4"/>
      <c r="N67" s="29"/>
      <c r="O67" s="29"/>
      <c r="P67" s="29"/>
      <c r="Q67" s="29"/>
      <c r="R67" s="29"/>
      <c r="S67" s="29"/>
      <c r="T67" s="29"/>
      <c r="U67" s="29"/>
      <c r="V67" s="29"/>
    </row>
    <row r="68" spans="1:22" x14ac:dyDescent="0.2">
      <c r="A68" s="37"/>
      <c r="B68" s="67" t="s">
        <v>26</v>
      </c>
      <c r="C68" s="28">
        <f>SUM(G62,J62,M62)</f>
        <v>443</v>
      </c>
      <c r="E68" s="29"/>
      <c r="F68" s="29"/>
      <c r="G68" s="4"/>
      <c r="H68" s="4"/>
      <c r="I68" s="4"/>
      <c r="J68" s="4"/>
      <c r="K68" s="4"/>
      <c r="L68" s="4"/>
      <c r="M68" s="4"/>
      <c r="N68" s="29"/>
      <c r="O68" s="29"/>
      <c r="P68" s="29"/>
      <c r="Q68" s="29"/>
      <c r="R68" s="29"/>
      <c r="S68" s="29"/>
      <c r="T68" s="29"/>
      <c r="U68" s="29"/>
      <c r="V68" s="29"/>
    </row>
    <row r="69" spans="1:22" x14ac:dyDescent="0.2">
      <c r="A69" s="37"/>
      <c r="B69" s="67" t="s">
        <v>3</v>
      </c>
      <c r="C69" s="28">
        <f>SUM(F62,I62,L62)</f>
        <v>27</v>
      </c>
      <c r="E69" s="29"/>
      <c r="F69" s="29"/>
      <c r="G69" s="4"/>
      <c r="H69" s="4"/>
      <c r="I69" s="4"/>
      <c r="J69" s="4"/>
      <c r="K69" s="4"/>
      <c r="L69" s="4"/>
      <c r="M69" s="4"/>
      <c r="N69" s="29"/>
      <c r="O69" s="29"/>
      <c r="P69" s="29"/>
      <c r="Q69" s="29"/>
      <c r="R69" s="29"/>
      <c r="S69" s="29"/>
      <c r="T69" s="29"/>
      <c r="U69" s="29"/>
      <c r="V69" s="29"/>
    </row>
    <row r="70" spans="1:22" x14ac:dyDescent="0.2">
      <c r="A70" s="37"/>
      <c r="B70" s="68"/>
      <c r="C70" s="4"/>
      <c r="E70" s="29"/>
      <c r="F70" s="29"/>
      <c r="G70" s="4"/>
      <c r="H70" s="4"/>
      <c r="I70" s="4"/>
      <c r="J70" s="4"/>
      <c r="K70" s="4"/>
      <c r="L70" s="4"/>
      <c r="M70" s="4"/>
      <c r="N70" s="29"/>
      <c r="O70" s="29"/>
      <c r="P70" s="29"/>
      <c r="Q70" s="29"/>
      <c r="R70" s="29"/>
      <c r="S70" s="29"/>
      <c r="T70" s="29"/>
      <c r="U70" s="29"/>
      <c r="V70" s="29"/>
    </row>
    <row r="71" spans="1:22" x14ac:dyDescent="0.2">
      <c r="A71" s="37"/>
      <c r="B71" s="37" t="s">
        <v>15</v>
      </c>
      <c r="C71" s="4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</row>
    <row r="72" spans="1:22" x14ac:dyDescent="0.2">
      <c r="A72" s="37"/>
      <c r="B72" s="5" t="s">
        <v>195</v>
      </c>
      <c r="C72" s="28"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 x14ac:dyDescent="0.2">
      <c r="B73" s="5" t="s">
        <v>26</v>
      </c>
      <c r="C73" s="28">
        <f>SUM(P62,S62,V62)</f>
        <v>50</v>
      </c>
      <c r="D73" s="29"/>
      <c r="E73" s="29"/>
      <c r="F73" s="29"/>
      <c r="G73" s="29"/>
      <c r="H73" s="29"/>
      <c r="I73" s="29"/>
      <c r="J73" s="29"/>
    </row>
    <row r="74" spans="1:22" x14ac:dyDescent="0.2">
      <c r="A74" s="37"/>
      <c r="B74" s="67" t="s">
        <v>3</v>
      </c>
      <c r="C74" s="28">
        <f>SUM(O62,R62,U62)</f>
        <v>3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1:22" x14ac:dyDescent="0.2">
      <c r="A75" s="37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42"/>
      <c r="O75" s="42"/>
      <c r="P75" s="42"/>
      <c r="Q75" s="42"/>
      <c r="R75" s="42"/>
      <c r="S75" s="42"/>
      <c r="T75" s="42"/>
      <c r="U75" s="42"/>
      <c r="V75" s="42"/>
    </row>
    <row r="76" spans="1:22" x14ac:dyDescent="0.2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42"/>
      <c r="O76" s="42"/>
      <c r="P76" s="42"/>
      <c r="Q76" s="42"/>
      <c r="R76" s="42"/>
      <c r="S76" s="42"/>
      <c r="T76" s="42"/>
      <c r="U76" s="42"/>
      <c r="V76" s="42"/>
    </row>
    <row r="77" spans="1:22" x14ac:dyDescent="0.2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42"/>
      <c r="O77" s="42"/>
      <c r="P77" s="42"/>
      <c r="Q77" s="42"/>
      <c r="R77" s="42"/>
      <c r="S77" s="42"/>
      <c r="T77" s="42"/>
      <c r="U77" s="42"/>
      <c r="V77" s="42"/>
    </row>
    <row r="78" spans="1:22" x14ac:dyDescent="0.2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42"/>
      <c r="O78" s="42"/>
      <c r="P78" s="42"/>
      <c r="Q78" s="42"/>
      <c r="R78" s="42"/>
      <c r="S78" s="42"/>
      <c r="T78" s="42"/>
      <c r="U78" s="42"/>
      <c r="V78" s="42"/>
    </row>
    <row r="79" spans="1:22" x14ac:dyDescent="0.2">
      <c r="A79" s="37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42"/>
      <c r="O79" s="42"/>
      <c r="P79" s="42"/>
      <c r="Q79" s="42"/>
      <c r="R79" s="42"/>
      <c r="S79" s="42"/>
      <c r="T79" s="42"/>
      <c r="U79" s="42"/>
      <c r="V79" s="42"/>
    </row>
    <row r="80" spans="1:22" x14ac:dyDescent="0.2">
      <c r="A80" s="29" t="s">
        <v>12</v>
      </c>
      <c r="B80" s="149" t="s">
        <v>276</v>
      </c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 t="s">
        <v>200</v>
      </c>
      <c r="O80" s="149"/>
      <c r="P80" s="149"/>
      <c r="Q80" s="149"/>
      <c r="R80" s="149"/>
      <c r="S80" s="149"/>
      <c r="T80" s="149"/>
      <c r="U80" s="149"/>
      <c r="V80" s="149"/>
    </row>
    <row r="81" spans="1:23" x14ac:dyDescent="0.2">
      <c r="A81" s="29" t="s">
        <v>11</v>
      </c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8" t="s">
        <v>201</v>
      </c>
      <c r="O81" s="148"/>
      <c r="P81" s="148"/>
      <c r="Q81" s="148"/>
      <c r="R81" s="148"/>
      <c r="S81" s="148"/>
      <c r="T81" s="148"/>
      <c r="U81" s="148"/>
      <c r="V81" s="148"/>
    </row>
    <row r="82" spans="1:23" x14ac:dyDescent="0.2">
      <c r="A82" s="29" t="s">
        <v>289</v>
      </c>
      <c r="B82" s="149" t="s">
        <v>0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43"/>
      <c r="O82" s="43"/>
      <c r="P82" s="43"/>
      <c r="Q82" s="43"/>
      <c r="R82" s="43"/>
      <c r="S82" s="43"/>
      <c r="T82" s="43"/>
      <c r="U82" s="43"/>
      <c r="V82" s="43"/>
    </row>
    <row r="83" spans="1:23" x14ac:dyDescent="0.2">
      <c r="A83" s="29"/>
      <c r="B83" s="149" t="s">
        <v>193</v>
      </c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43"/>
      <c r="O83" s="43"/>
      <c r="P83" s="43"/>
      <c r="Q83" s="43"/>
      <c r="R83" s="43"/>
      <c r="S83" s="43"/>
      <c r="T83" s="43"/>
      <c r="U83" s="43"/>
      <c r="V83" s="43"/>
    </row>
    <row r="84" spans="1:23" x14ac:dyDescent="0.2">
      <c r="A84" s="29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3"/>
      <c r="O84" s="43"/>
      <c r="P84" s="43"/>
      <c r="Q84" s="43"/>
      <c r="R84" s="43"/>
      <c r="S84" s="43"/>
      <c r="T84" s="43"/>
      <c r="U84" s="43"/>
      <c r="V84" s="43"/>
    </row>
    <row r="85" spans="1:23" ht="13.5" customHeight="1" x14ac:dyDescent="0.2">
      <c r="A85" s="144" t="s">
        <v>1</v>
      </c>
      <c r="B85" s="144" t="s">
        <v>2</v>
      </c>
      <c r="C85" s="253" t="s">
        <v>19</v>
      </c>
      <c r="D85" s="254"/>
      <c r="E85" s="254"/>
      <c r="F85" s="254" t="s">
        <v>20</v>
      </c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5"/>
    </row>
    <row r="86" spans="1:23" ht="23.85" customHeight="1" x14ac:dyDescent="0.2">
      <c r="A86" s="145"/>
      <c r="B86" s="145"/>
      <c r="C86" s="229" t="s">
        <v>16</v>
      </c>
      <c r="D86" s="230" t="s">
        <v>3</v>
      </c>
      <c r="E86" s="237" t="s">
        <v>4</v>
      </c>
      <c r="F86" s="197" t="s">
        <v>14</v>
      </c>
      <c r="G86" s="191"/>
      <c r="H86" s="191"/>
      <c r="I86" s="191"/>
      <c r="J86" s="191"/>
      <c r="K86" s="191"/>
      <c r="L86" s="191"/>
      <c r="M86" s="191"/>
      <c r="N86" s="191"/>
      <c r="O86" s="191" t="s">
        <v>15</v>
      </c>
      <c r="P86" s="191"/>
      <c r="Q86" s="191"/>
      <c r="R86" s="191"/>
      <c r="S86" s="191"/>
      <c r="T86" s="191"/>
      <c r="U86" s="191"/>
      <c r="V86" s="192"/>
    </row>
    <row r="87" spans="1:23" ht="29.25" customHeight="1" x14ac:dyDescent="0.2">
      <c r="A87" s="145"/>
      <c r="B87" s="145"/>
      <c r="C87" s="229"/>
      <c r="D87" s="230"/>
      <c r="E87" s="237"/>
      <c r="F87" s="252" t="s">
        <v>108</v>
      </c>
      <c r="G87" s="252"/>
      <c r="H87" s="252"/>
      <c r="I87" s="193" t="s">
        <v>6</v>
      </c>
      <c r="J87" s="194"/>
      <c r="K87" s="195"/>
      <c r="L87" s="193" t="s">
        <v>7</v>
      </c>
      <c r="M87" s="194"/>
      <c r="N87" s="195"/>
      <c r="O87" s="193" t="s">
        <v>6</v>
      </c>
      <c r="P87" s="194"/>
      <c r="Q87" s="195"/>
      <c r="R87" s="193" t="s">
        <v>17</v>
      </c>
      <c r="S87" s="194"/>
      <c r="T87" s="195"/>
      <c r="U87" s="193" t="s">
        <v>10</v>
      </c>
      <c r="V87" s="195"/>
    </row>
    <row r="88" spans="1:23" ht="74.849999999999994" customHeight="1" x14ac:dyDescent="0.2">
      <c r="A88" s="146"/>
      <c r="B88" s="146"/>
      <c r="C88" s="229"/>
      <c r="D88" s="230"/>
      <c r="E88" s="237"/>
      <c r="F88" s="47" t="s">
        <v>3</v>
      </c>
      <c r="G88" s="48" t="s">
        <v>8</v>
      </c>
      <c r="H88" s="49" t="s">
        <v>18</v>
      </c>
      <c r="I88" s="50" t="s">
        <v>3</v>
      </c>
      <c r="J88" s="48" t="s">
        <v>8</v>
      </c>
      <c r="K88" s="49" t="s">
        <v>18</v>
      </c>
      <c r="L88" s="69" t="s">
        <v>3</v>
      </c>
      <c r="M88" s="48" t="s">
        <v>8</v>
      </c>
      <c r="N88" s="49" t="s">
        <v>18</v>
      </c>
      <c r="O88" s="50" t="s">
        <v>3</v>
      </c>
      <c r="P88" s="48" t="s">
        <v>8</v>
      </c>
      <c r="Q88" s="49" t="s">
        <v>18</v>
      </c>
      <c r="R88" s="50" t="s">
        <v>3</v>
      </c>
      <c r="S88" s="51" t="s">
        <v>8</v>
      </c>
      <c r="T88" s="70" t="s">
        <v>18</v>
      </c>
      <c r="U88" s="50" t="s">
        <v>3</v>
      </c>
      <c r="V88" s="48" t="s">
        <v>8</v>
      </c>
    </row>
    <row r="89" spans="1:23" x14ac:dyDescent="0.2">
      <c r="A89" s="136" t="s">
        <v>116</v>
      </c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</row>
    <row r="90" spans="1:23" ht="15.75" x14ac:dyDescent="0.2">
      <c r="A90" s="20" t="s">
        <v>50</v>
      </c>
      <c r="B90" s="53" t="s">
        <v>34</v>
      </c>
      <c r="C90" s="24">
        <f>SUM(G90,J90,M90,P90,S90,V90)</f>
        <v>50</v>
      </c>
      <c r="D90" s="22">
        <f>SUM(F90,I90,L90,O90,R90,U90)</f>
        <v>4</v>
      </c>
      <c r="E90" s="23" t="s">
        <v>43</v>
      </c>
      <c r="F90" s="71">
        <v>1</v>
      </c>
      <c r="G90" s="24">
        <v>10</v>
      </c>
      <c r="H90" s="23">
        <v>300</v>
      </c>
      <c r="I90" s="22">
        <v>3</v>
      </c>
      <c r="J90" s="24">
        <v>40</v>
      </c>
      <c r="K90" s="23">
        <v>10</v>
      </c>
      <c r="L90" s="22"/>
      <c r="M90" s="24"/>
      <c r="N90" s="23"/>
      <c r="O90" s="22"/>
      <c r="P90" s="24"/>
      <c r="Q90" s="23"/>
      <c r="R90" s="22"/>
      <c r="S90" s="24"/>
      <c r="T90" s="23"/>
      <c r="U90" s="22"/>
      <c r="V90" s="24"/>
    </row>
    <row r="91" spans="1:23" ht="25.5" x14ac:dyDescent="0.2">
      <c r="A91" s="20" t="s">
        <v>49</v>
      </c>
      <c r="B91" s="121" t="s">
        <v>272</v>
      </c>
      <c r="C91" s="24">
        <f t="shared" ref="C91:C95" si="14">SUM(G91,J91,M91,P91,S91,V91)</f>
        <v>30</v>
      </c>
      <c r="D91" s="22">
        <f t="shared" ref="D91:D95" si="15">SUM(F91,I91,L91,O91,R91,U91)</f>
        <v>2</v>
      </c>
      <c r="E91" s="23" t="s">
        <v>39</v>
      </c>
      <c r="F91" s="71">
        <v>1</v>
      </c>
      <c r="G91" s="24">
        <v>15</v>
      </c>
      <c r="H91" s="23">
        <v>300</v>
      </c>
      <c r="I91" s="22"/>
      <c r="J91" s="24"/>
      <c r="K91" s="23"/>
      <c r="L91" s="22">
        <v>1</v>
      </c>
      <c r="M91" s="24">
        <v>15</v>
      </c>
      <c r="N91" s="23">
        <v>25</v>
      </c>
      <c r="O91" s="22"/>
      <c r="P91" s="24"/>
      <c r="Q91" s="23"/>
      <c r="R91" s="22"/>
      <c r="S91" s="24"/>
      <c r="T91" s="23"/>
      <c r="U91" s="22"/>
      <c r="V91" s="24"/>
    </row>
    <row r="92" spans="1:23" ht="15.75" x14ac:dyDescent="0.2">
      <c r="A92" s="20" t="s">
        <v>51</v>
      </c>
      <c r="B92" s="53" t="s">
        <v>34</v>
      </c>
      <c r="C92" s="24">
        <f t="shared" si="14"/>
        <v>30</v>
      </c>
      <c r="D92" s="22">
        <f t="shared" si="15"/>
        <v>2</v>
      </c>
      <c r="E92" s="23" t="s">
        <v>43</v>
      </c>
      <c r="F92" s="71">
        <v>0.5</v>
      </c>
      <c r="G92" s="24">
        <v>5</v>
      </c>
      <c r="H92" s="23">
        <v>300</v>
      </c>
      <c r="I92" s="22">
        <v>1.5</v>
      </c>
      <c r="J92" s="24">
        <v>25</v>
      </c>
      <c r="K92" s="23">
        <v>10</v>
      </c>
      <c r="L92" s="22"/>
      <c r="M92" s="24"/>
      <c r="N92" s="23"/>
      <c r="O92" s="22"/>
      <c r="P92" s="24"/>
      <c r="Q92" s="23"/>
      <c r="R92" s="22"/>
      <c r="S92" s="24"/>
      <c r="T92" s="23"/>
      <c r="U92" s="22"/>
      <c r="V92" s="24"/>
    </row>
    <row r="93" spans="1:23" ht="15.75" x14ac:dyDescent="0.2">
      <c r="A93" s="20" t="s">
        <v>44</v>
      </c>
      <c r="B93" s="53" t="s">
        <v>45</v>
      </c>
      <c r="C93" s="24">
        <f t="shared" si="14"/>
        <v>30</v>
      </c>
      <c r="D93" s="22">
        <f t="shared" si="15"/>
        <v>2</v>
      </c>
      <c r="E93" s="23" t="s">
        <v>39</v>
      </c>
      <c r="F93" s="71">
        <v>0.5</v>
      </c>
      <c r="G93" s="24">
        <v>10</v>
      </c>
      <c r="H93" s="23">
        <v>300</v>
      </c>
      <c r="I93" s="22"/>
      <c r="J93" s="24"/>
      <c r="K93" s="23"/>
      <c r="L93" s="22">
        <v>1.5</v>
      </c>
      <c r="M93" s="24">
        <v>20</v>
      </c>
      <c r="N93" s="23">
        <v>25</v>
      </c>
      <c r="O93" s="22"/>
      <c r="P93" s="24"/>
      <c r="Q93" s="23"/>
      <c r="R93" s="22"/>
      <c r="S93" s="24"/>
      <c r="T93" s="23"/>
      <c r="U93" s="22"/>
      <c r="V93" s="24"/>
    </row>
    <row r="94" spans="1:23" ht="15.75" x14ac:dyDescent="0.2">
      <c r="A94" s="20" t="s">
        <v>149</v>
      </c>
      <c r="B94" s="53" t="s">
        <v>259</v>
      </c>
      <c r="C94" s="24">
        <f t="shared" si="14"/>
        <v>20</v>
      </c>
      <c r="D94" s="22">
        <f t="shared" si="15"/>
        <v>1</v>
      </c>
      <c r="E94" s="23" t="s">
        <v>39</v>
      </c>
      <c r="F94" s="71">
        <v>0.5</v>
      </c>
      <c r="G94" s="24">
        <v>10</v>
      </c>
      <c r="H94" s="23">
        <v>300</v>
      </c>
      <c r="I94" s="22">
        <v>0.5</v>
      </c>
      <c r="J94" s="24">
        <v>10</v>
      </c>
      <c r="K94" s="23">
        <v>10</v>
      </c>
      <c r="L94" s="22"/>
      <c r="M94" s="24"/>
      <c r="N94" s="23"/>
      <c r="O94" s="22"/>
      <c r="P94" s="24"/>
      <c r="Q94" s="23"/>
      <c r="R94" s="22"/>
      <c r="S94" s="24"/>
      <c r="T94" s="23"/>
      <c r="U94" s="22"/>
      <c r="V94" s="24"/>
    </row>
    <row r="95" spans="1:23" ht="15.75" x14ac:dyDescent="0.2">
      <c r="A95" s="20" t="s">
        <v>56</v>
      </c>
      <c r="B95" s="53" t="s">
        <v>242</v>
      </c>
      <c r="C95" s="24">
        <f t="shared" si="14"/>
        <v>25</v>
      </c>
      <c r="D95" s="22">
        <f t="shared" si="15"/>
        <v>1</v>
      </c>
      <c r="E95" s="23" t="s">
        <v>39</v>
      </c>
      <c r="F95" s="71">
        <v>0.5</v>
      </c>
      <c r="G95" s="24">
        <v>15</v>
      </c>
      <c r="H95" s="23">
        <v>300</v>
      </c>
      <c r="I95" s="22"/>
      <c r="J95" s="24"/>
      <c r="K95" s="23"/>
      <c r="L95" s="22">
        <v>0.5</v>
      </c>
      <c r="M95" s="24">
        <v>10</v>
      </c>
      <c r="N95" s="23">
        <v>25</v>
      </c>
      <c r="O95" s="22"/>
      <c r="P95" s="24"/>
      <c r="Q95" s="23"/>
      <c r="R95" s="22"/>
      <c r="S95" s="24"/>
      <c r="T95" s="23"/>
      <c r="U95" s="22"/>
      <c r="V95" s="24"/>
    </row>
    <row r="96" spans="1:23" x14ac:dyDescent="0.2">
      <c r="A96" s="150" t="s">
        <v>117</v>
      </c>
      <c r="B96" s="151"/>
      <c r="C96" s="56">
        <f>SUM(C90:C95)</f>
        <v>185</v>
      </c>
      <c r="D96" s="56">
        <f t="shared" ref="D96:V96" si="16">SUM(D90:D95)</f>
        <v>12</v>
      </c>
      <c r="E96" s="56"/>
      <c r="F96" s="56">
        <f t="shared" si="16"/>
        <v>4</v>
      </c>
      <c r="G96" s="56">
        <f t="shared" si="16"/>
        <v>65</v>
      </c>
      <c r="H96" s="56"/>
      <c r="I96" s="56">
        <f t="shared" si="16"/>
        <v>5</v>
      </c>
      <c r="J96" s="56">
        <f t="shared" si="16"/>
        <v>75</v>
      </c>
      <c r="K96" s="56"/>
      <c r="L96" s="56">
        <f t="shared" si="16"/>
        <v>3</v>
      </c>
      <c r="M96" s="56">
        <f t="shared" si="16"/>
        <v>45</v>
      </c>
      <c r="N96" s="56"/>
      <c r="O96" s="56">
        <f t="shared" si="16"/>
        <v>0</v>
      </c>
      <c r="P96" s="56">
        <f t="shared" si="16"/>
        <v>0</v>
      </c>
      <c r="Q96" s="56"/>
      <c r="R96" s="56">
        <f t="shared" si="16"/>
        <v>0</v>
      </c>
      <c r="S96" s="56">
        <f t="shared" si="16"/>
        <v>0</v>
      </c>
      <c r="T96" s="56"/>
      <c r="U96" s="56">
        <f t="shared" si="16"/>
        <v>0</v>
      </c>
      <c r="V96" s="56">
        <f t="shared" si="16"/>
        <v>0</v>
      </c>
    </row>
    <row r="97" spans="1:23" x14ac:dyDescent="0.2">
      <c r="A97" s="139" t="s">
        <v>118</v>
      </c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1"/>
    </row>
    <row r="98" spans="1:23" ht="15.75" customHeight="1" x14ac:dyDescent="0.2">
      <c r="A98" s="20" t="s">
        <v>153</v>
      </c>
      <c r="B98" s="53" t="s">
        <v>154</v>
      </c>
      <c r="C98" s="107">
        <v>60</v>
      </c>
      <c r="D98" s="105">
        <v>2</v>
      </c>
      <c r="E98" s="111" t="s">
        <v>43</v>
      </c>
      <c r="F98" s="105"/>
      <c r="G98" s="107"/>
      <c r="H98" s="106"/>
      <c r="I98" s="105">
        <v>2</v>
      </c>
      <c r="J98" s="107">
        <v>60</v>
      </c>
      <c r="K98" s="106">
        <v>20</v>
      </c>
      <c r="L98" s="105"/>
      <c r="M98" s="107"/>
      <c r="N98" s="106"/>
      <c r="O98" s="105"/>
      <c r="P98" s="107"/>
      <c r="Q98" s="106"/>
      <c r="R98" s="105"/>
      <c r="S98" s="107"/>
      <c r="T98" s="106"/>
      <c r="U98" s="105"/>
      <c r="V98" s="107"/>
    </row>
    <row r="99" spans="1:23" ht="15.75" customHeight="1" x14ac:dyDescent="0.2">
      <c r="A99" s="152" t="s">
        <v>181</v>
      </c>
      <c r="B99" s="153"/>
      <c r="C99" s="256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8"/>
    </row>
    <row r="100" spans="1:23" ht="15.75" customHeight="1" x14ac:dyDescent="0.2">
      <c r="A100" s="55" t="s">
        <v>182</v>
      </c>
      <c r="B100" s="129" t="s">
        <v>270</v>
      </c>
      <c r="C100" s="207">
        <v>10</v>
      </c>
      <c r="D100" s="210">
        <v>0.5</v>
      </c>
      <c r="E100" s="213" t="s">
        <v>39</v>
      </c>
      <c r="F100" s="216">
        <v>0.5</v>
      </c>
      <c r="G100" s="107">
        <v>2</v>
      </c>
      <c r="H100" s="106">
        <v>300</v>
      </c>
      <c r="I100" s="105"/>
      <c r="J100" s="107"/>
      <c r="K100" s="106"/>
      <c r="L100" s="105"/>
      <c r="M100" s="107"/>
      <c r="N100" s="106"/>
      <c r="O100" s="105"/>
      <c r="P100" s="107"/>
      <c r="Q100" s="106"/>
      <c r="R100" s="113"/>
      <c r="S100" s="114"/>
      <c r="T100" s="115"/>
      <c r="U100" s="116"/>
      <c r="V100" s="114"/>
    </row>
    <row r="101" spans="1:23" ht="15.75" customHeight="1" x14ac:dyDescent="0.2">
      <c r="A101" s="55" t="s">
        <v>183</v>
      </c>
      <c r="B101" s="235"/>
      <c r="C101" s="208"/>
      <c r="D101" s="211"/>
      <c r="E101" s="214"/>
      <c r="F101" s="217"/>
      <c r="G101" s="107">
        <v>3</v>
      </c>
      <c r="H101" s="106">
        <v>300</v>
      </c>
      <c r="I101" s="105"/>
      <c r="J101" s="107"/>
      <c r="K101" s="106"/>
      <c r="L101" s="105"/>
      <c r="M101" s="107"/>
      <c r="N101" s="106"/>
      <c r="O101" s="105"/>
      <c r="P101" s="107"/>
      <c r="Q101" s="106"/>
      <c r="R101" s="116"/>
      <c r="S101" s="114"/>
      <c r="T101" s="115"/>
      <c r="U101" s="116"/>
      <c r="V101" s="114"/>
    </row>
    <row r="102" spans="1:23" ht="15.75" x14ac:dyDescent="0.2">
      <c r="A102" s="55" t="s">
        <v>184</v>
      </c>
      <c r="B102" s="235"/>
      <c r="C102" s="208"/>
      <c r="D102" s="211"/>
      <c r="E102" s="214"/>
      <c r="F102" s="217"/>
      <c r="G102" s="107">
        <v>2</v>
      </c>
      <c r="H102" s="106">
        <v>300</v>
      </c>
      <c r="I102" s="105"/>
      <c r="J102" s="107"/>
      <c r="K102" s="106"/>
      <c r="L102" s="105"/>
      <c r="M102" s="107"/>
      <c r="N102" s="106"/>
      <c r="O102" s="105"/>
      <c r="P102" s="107"/>
      <c r="Q102" s="106"/>
      <c r="R102" s="116"/>
      <c r="S102" s="114"/>
      <c r="T102" s="115"/>
      <c r="U102" s="116"/>
      <c r="V102" s="114"/>
    </row>
    <row r="103" spans="1:23" ht="15.75" x14ac:dyDescent="0.2">
      <c r="A103" s="55" t="s">
        <v>185</v>
      </c>
      <c r="B103" s="130"/>
      <c r="C103" s="209"/>
      <c r="D103" s="212"/>
      <c r="E103" s="215"/>
      <c r="F103" s="218"/>
      <c r="G103" s="107">
        <v>3</v>
      </c>
      <c r="H103" s="106">
        <v>300</v>
      </c>
      <c r="I103" s="105"/>
      <c r="J103" s="107"/>
      <c r="K103" s="106"/>
      <c r="L103" s="105"/>
      <c r="M103" s="107"/>
      <c r="N103" s="106"/>
      <c r="O103" s="105"/>
      <c r="P103" s="107"/>
      <c r="Q103" s="106"/>
      <c r="R103" s="116"/>
      <c r="S103" s="114"/>
      <c r="T103" s="115"/>
      <c r="U103" s="116"/>
      <c r="V103" s="114"/>
    </row>
    <row r="104" spans="1:23" ht="15.75" x14ac:dyDescent="0.2">
      <c r="A104" s="20" t="s">
        <v>46</v>
      </c>
      <c r="B104" s="53" t="s">
        <v>231</v>
      </c>
      <c r="C104" s="107">
        <v>15</v>
      </c>
      <c r="D104" s="105">
        <v>0.5</v>
      </c>
      <c r="E104" s="106" t="s">
        <v>39</v>
      </c>
      <c r="F104" s="117">
        <v>0.25</v>
      </c>
      <c r="G104" s="107">
        <v>5</v>
      </c>
      <c r="H104" s="106">
        <v>300</v>
      </c>
      <c r="I104" s="105"/>
      <c r="J104" s="107"/>
      <c r="K104" s="106"/>
      <c r="L104" s="105">
        <v>0.25</v>
      </c>
      <c r="M104" s="107">
        <v>10</v>
      </c>
      <c r="N104" s="106">
        <v>25</v>
      </c>
      <c r="O104" s="105"/>
      <c r="P104" s="107"/>
      <c r="Q104" s="106"/>
      <c r="R104" s="105"/>
      <c r="S104" s="107"/>
      <c r="T104" s="106"/>
      <c r="U104" s="105"/>
      <c r="V104" s="107"/>
    </row>
    <row r="105" spans="1:23" ht="25.5" x14ac:dyDescent="0.2">
      <c r="A105" s="20" t="s">
        <v>28</v>
      </c>
      <c r="B105" s="53" t="s">
        <v>262</v>
      </c>
      <c r="C105" s="107">
        <f>SUM(G105,J105,M105,P105,S105,V105)</f>
        <v>10</v>
      </c>
      <c r="D105" s="105">
        <f t="shared" ref="D105:D106" si="17">SUM(F105,I105,L105,O105,R105,U105)</f>
        <v>1</v>
      </c>
      <c r="E105" s="106" t="s">
        <v>39</v>
      </c>
      <c r="F105" s="117">
        <v>0.5</v>
      </c>
      <c r="G105" s="107">
        <v>5</v>
      </c>
      <c r="H105" s="106">
        <v>300</v>
      </c>
      <c r="I105" s="105"/>
      <c r="J105" s="107"/>
      <c r="K105" s="106"/>
      <c r="L105" s="105">
        <v>0.5</v>
      </c>
      <c r="M105" s="107">
        <v>5</v>
      </c>
      <c r="N105" s="106">
        <v>25</v>
      </c>
      <c r="O105" s="105"/>
      <c r="P105" s="107"/>
      <c r="Q105" s="106"/>
      <c r="R105" s="105"/>
      <c r="S105" s="107"/>
      <c r="T105" s="106"/>
      <c r="U105" s="105"/>
      <c r="V105" s="107"/>
    </row>
    <row r="106" spans="1:23" ht="25.5" x14ac:dyDescent="0.2">
      <c r="A106" s="97" t="s">
        <v>114</v>
      </c>
      <c r="B106" s="98" t="s">
        <v>243</v>
      </c>
      <c r="C106" s="108">
        <v>10</v>
      </c>
      <c r="D106" s="109">
        <f t="shared" si="17"/>
        <v>1</v>
      </c>
      <c r="E106" s="110" t="s">
        <v>39</v>
      </c>
      <c r="F106" s="112"/>
      <c r="G106" s="108"/>
      <c r="H106" s="110"/>
      <c r="I106" s="109">
        <v>1</v>
      </c>
      <c r="J106" s="108">
        <v>10</v>
      </c>
      <c r="K106" s="110">
        <v>15</v>
      </c>
      <c r="L106" s="109"/>
      <c r="M106" s="108"/>
      <c r="N106" s="110"/>
      <c r="O106" s="109"/>
      <c r="P106" s="108"/>
      <c r="Q106" s="110"/>
      <c r="R106" s="109"/>
      <c r="S106" s="108"/>
      <c r="T106" s="110"/>
      <c r="U106" s="109"/>
      <c r="V106" s="108"/>
    </row>
    <row r="107" spans="1:23" ht="15.75" x14ac:dyDescent="0.2">
      <c r="A107" s="20" t="s">
        <v>36</v>
      </c>
      <c r="B107" s="53" t="s">
        <v>37</v>
      </c>
      <c r="C107" s="107">
        <f>SUM(G107,J107,M107,P107,R107,U107)</f>
        <v>20</v>
      </c>
      <c r="D107" s="105">
        <f>SUM(F107,I107,L107,O107,R107,U107)</f>
        <v>0</v>
      </c>
      <c r="E107" s="106" t="s">
        <v>40</v>
      </c>
      <c r="F107" s="117"/>
      <c r="G107" s="107"/>
      <c r="H107" s="106"/>
      <c r="I107" s="105">
        <v>0</v>
      </c>
      <c r="J107" s="107">
        <v>20</v>
      </c>
      <c r="K107" s="106">
        <v>20</v>
      </c>
      <c r="L107" s="105"/>
      <c r="M107" s="107"/>
      <c r="N107" s="106"/>
      <c r="O107" s="105"/>
      <c r="P107" s="107"/>
      <c r="Q107" s="106"/>
      <c r="R107" s="105"/>
      <c r="S107" s="107"/>
      <c r="T107" s="106"/>
      <c r="U107" s="105"/>
      <c r="V107" s="107"/>
    </row>
    <row r="108" spans="1:23" x14ac:dyDescent="0.2">
      <c r="A108" s="205" t="s">
        <v>119</v>
      </c>
      <c r="B108" s="206"/>
      <c r="C108" s="103">
        <f>SUM(C98,C100,C104,C105,C106)</f>
        <v>105</v>
      </c>
      <c r="D108" s="103">
        <f t="shared" ref="D108:U108" si="18">SUM(D98,D100,D104,D105,D106)</f>
        <v>5</v>
      </c>
      <c r="E108" s="103"/>
      <c r="F108" s="103">
        <f t="shared" si="18"/>
        <v>1.25</v>
      </c>
      <c r="G108" s="103">
        <f>SUM(G98,G100,G101,G102,G103,G104,G105,G106)</f>
        <v>20</v>
      </c>
      <c r="H108" s="103"/>
      <c r="I108" s="103">
        <f t="shared" si="18"/>
        <v>3</v>
      </c>
      <c r="J108" s="103">
        <f>SUM(J98,J100,J101,J102,J103,J104,J105,J106)</f>
        <v>70</v>
      </c>
      <c r="K108" s="103"/>
      <c r="L108" s="103">
        <f t="shared" si="18"/>
        <v>0.75</v>
      </c>
      <c r="M108" s="103">
        <f t="shared" si="18"/>
        <v>15</v>
      </c>
      <c r="N108" s="103"/>
      <c r="O108" s="103">
        <f t="shared" si="18"/>
        <v>0</v>
      </c>
      <c r="P108" s="103">
        <f t="shared" si="18"/>
        <v>0</v>
      </c>
      <c r="Q108" s="103"/>
      <c r="R108" s="103">
        <f t="shared" si="18"/>
        <v>0</v>
      </c>
      <c r="S108" s="103">
        <f t="shared" si="18"/>
        <v>0</v>
      </c>
      <c r="T108" s="103"/>
      <c r="U108" s="103">
        <f t="shared" si="18"/>
        <v>0</v>
      </c>
      <c r="V108" s="103">
        <f>SUM(V98:V106)</f>
        <v>0</v>
      </c>
    </row>
    <row r="109" spans="1:23" x14ac:dyDescent="0.2">
      <c r="A109" s="139" t="s">
        <v>120</v>
      </c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1"/>
    </row>
    <row r="110" spans="1:23" ht="15.75" x14ac:dyDescent="0.2">
      <c r="A110" s="20" t="s">
        <v>48</v>
      </c>
      <c r="B110" s="53" t="s">
        <v>147</v>
      </c>
      <c r="C110" s="24">
        <f>SUM(G110,J110,M110,P110,S110,V110)</f>
        <v>30</v>
      </c>
      <c r="D110" s="22">
        <f>SUM(F110,I110,L110,O110,R110,U110)</f>
        <v>2</v>
      </c>
      <c r="E110" s="23" t="s">
        <v>39</v>
      </c>
      <c r="F110" s="71">
        <v>0.5</v>
      </c>
      <c r="G110" s="24">
        <v>10</v>
      </c>
      <c r="H110" s="23">
        <v>300</v>
      </c>
      <c r="I110" s="22"/>
      <c r="J110" s="24"/>
      <c r="K110" s="23"/>
      <c r="L110" s="22"/>
      <c r="M110" s="24"/>
      <c r="N110" s="23"/>
      <c r="O110" s="22">
        <v>1.5</v>
      </c>
      <c r="P110" s="24">
        <v>20</v>
      </c>
      <c r="Q110" s="23">
        <v>10</v>
      </c>
      <c r="R110" s="22"/>
      <c r="S110" s="24"/>
      <c r="T110" s="23"/>
      <c r="U110" s="22"/>
      <c r="V110" s="24"/>
    </row>
    <row r="111" spans="1:23" ht="15.75" x14ac:dyDescent="0.2">
      <c r="A111" s="20" t="s">
        <v>150</v>
      </c>
      <c r="B111" s="53" t="s">
        <v>147</v>
      </c>
      <c r="C111" s="24">
        <f t="shared" ref="C111:C112" si="19">SUM(G111,J111,M111,P111,S111,V111)</f>
        <v>40</v>
      </c>
      <c r="D111" s="22">
        <f t="shared" ref="D111:D112" si="20">SUM(F111,I111,L111,O111,R111,U111)</f>
        <v>2</v>
      </c>
      <c r="E111" s="23" t="s">
        <v>39</v>
      </c>
      <c r="F111" s="71">
        <v>0.5</v>
      </c>
      <c r="G111" s="24">
        <v>10</v>
      </c>
      <c r="H111" s="23">
        <v>300</v>
      </c>
      <c r="I111" s="22"/>
      <c r="J111" s="24"/>
      <c r="K111" s="23"/>
      <c r="L111" s="22"/>
      <c r="M111" s="24"/>
      <c r="N111" s="23"/>
      <c r="O111" s="22">
        <v>1.5</v>
      </c>
      <c r="P111" s="24">
        <v>30</v>
      </c>
      <c r="Q111" s="23">
        <v>10</v>
      </c>
      <c r="R111" s="22"/>
      <c r="S111" s="24"/>
      <c r="T111" s="23"/>
      <c r="U111" s="22"/>
      <c r="V111" s="24"/>
    </row>
    <row r="112" spans="1:23" ht="15.75" x14ac:dyDescent="0.2">
      <c r="A112" s="20" t="s">
        <v>63</v>
      </c>
      <c r="B112" s="53" t="s">
        <v>147</v>
      </c>
      <c r="C112" s="24">
        <f t="shared" si="19"/>
        <v>30</v>
      </c>
      <c r="D112" s="22">
        <f t="shared" si="20"/>
        <v>2</v>
      </c>
      <c r="E112" s="23" t="s">
        <v>39</v>
      </c>
      <c r="F112" s="71">
        <v>0.5</v>
      </c>
      <c r="G112" s="24">
        <v>10</v>
      </c>
      <c r="H112" s="23">
        <v>300</v>
      </c>
      <c r="I112" s="22"/>
      <c r="J112" s="24"/>
      <c r="K112" s="23"/>
      <c r="L112" s="22"/>
      <c r="M112" s="24"/>
      <c r="N112" s="23"/>
      <c r="O112" s="22">
        <v>1.5</v>
      </c>
      <c r="P112" s="24">
        <v>20</v>
      </c>
      <c r="Q112" s="23">
        <v>10</v>
      </c>
      <c r="R112" s="22"/>
      <c r="S112" s="24"/>
      <c r="T112" s="23"/>
      <c r="U112" s="22"/>
      <c r="V112" s="24"/>
    </row>
    <row r="113" spans="1:23" x14ac:dyDescent="0.2">
      <c r="A113" s="150" t="s">
        <v>121</v>
      </c>
      <c r="B113" s="151"/>
      <c r="C113" s="56">
        <f>SUM(C110:C112)</f>
        <v>100</v>
      </c>
      <c r="D113" s="56">
        <f t="shared" ref="D113:V113" si="21">SUM(D110:D112)</f>
        <v>6</v>
      </c>
      <c r="E113" s="56"/>
      <c r="F113" s="56">
        <f t="shared" si="21"/>
        <v>1.5</v>
      </c>
      <c r="G113" s="56">
        <f t="shared" si="21"/>
        <v>30</v>
      </c>
      <c r="H113" s="56"/>
      <c r="I113" s="56">
        <f t="shared" si="21"/>
        <v>0</v>
      </c>
      <c r="J113" s="56">
        <f t="shared" si="21"/>
        <v>0</v>
      </c>
      <c r="K113" s="56"/>
      <c r="L113" s="56">
        <f t="shared" si="21"/>
        <v>0</v>
      </c>
      <c r="M113" s="56">
        <f t="shared" si="21"/>
        <v>0</v>
      </c>
      <c r="N113" s="56"/>
      <c r="O113" s="56">
        <f t="shared" si="21"/>
        <v>4.5</v>
      </c>
      <c r="P113" s="56">
        <f t="shared" si="21"/>
        <v>70</v>
      </c>
      <c r="Q113" s="56"/>
      <c r="R113" s="56">
        <f t="shared" si="21"/>
        <v>0</v>
      </c>
      <c r="S113" s="56">
        <f t="shared" si="21"/>
        <v>0</v>
      </c>
      <c r="T113" s="56"/>
      <c r="U113" s="56">
        <f t="shared" si="21"/>
        <v>0</v>
      </c>
      <c r="V113" s="56">
        <f t="shared" si="21"/>
        <v>0</v>
      </c>
    </row>
    <row r="114" spans="1:23" x14ac:dyDescent="0.2">
      <c r="A114" s="139" t="s">
        <v>122</v>
      </c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1"/>
    </row>
    <row r="115" spans="1:23" x14ac:dyDescent="0.2">
      <c r="A115" s="7"/>
      <c r="B115" s="57"/>
      <c r="C115" s="24"/>
      <c r="D115" s="22"/>
      <c r="E115" s="58"/>
      <c r="F115" s="22"/>
      <c r="G115" s="24"/>
      <c r="H115" s="23"/>
      <c r="I115" s="22"/>
      <c r="J115" s="24"/>
      <c r="K115" s="23"/>
      <c r="L115" s="22"/>
      <c r="M115" s="24"/>
      <c r="N115" s="23"/>
      <c r="O115" s="22"/>
      <c r="P115" s="24"/>
      <c r="Q115" s="23"/>
      <c r="R115" s="22"/>
      <c r="S115" s="24"/>
      <c r="T115" s="23"/>
      <c r="U115" s="22"/>
      <c r="V115" s="24"/>
    </row>
    <row r="116" spans="1:23" x14ac:dyDescent="0.2">
      <c r="A116" s="150" t="s">
        <v>123</v>
      </c>
      <c r="B116" s="151"/>
      <c r="C116" s="56">
        <f>SUM(D115)</f>
        <v>0</v>
      </c>
      <c r="D116" s="56">
        <f t="shared" ref="D116:V116" si="22">SUM(E115)</f>
        <v>0</v>
      </c>
      <c r="E116" s="56"/>
      <c r="F116" s="56">
        <f t="shared" si="22"/>
        <v>0</v>
      </c>
      <c r="G116" s="56">
        <f t="shared" si="22"/>
        <v>0</v>
      </c>
      <c r="H116" s="56"/>
      <c r="I116" s="56">
        <f t="shared" si="22"/>
        <v>0</v>
      </c>
      <c r="J116" s="56">
        <f t="shared" si="22"/>
        <v>0</v>
      </c>
      <c r="K116" s="56"/>
      <c r="L116" s="56">
        <f t="shared" si="22"/>
        <v>0</v>
      </c>
      <c r="M116" s="56">
        <f t="shared" si="22"/>
        <v>0</v>
      </c>
      <c r="N116" s="56"/>
      <c r="O116" s="56">
        <f t="shared" si="22"/>
        <v>0</v>
      </c>
      <c r="P116" s="56">
        <f t="shared" si="22"/>
        <v>0</v>
      </c>
      <c r="Q116" s="56"/>
      <c r="R116" s="56">
        <f t="shared" si="22"/>
        <v>0</v>
      </c>
      <c r="S116" s="56">
        <f t="shared" si="22"/>
        <v>0</v>
      </c>
      <c r="T116" s="56"/>
      <c r="U116" s="56">
        <f t="shared" si="22"/>
        <v>0</v>
      </c>
      <c r="V116" s="56">
        <f t="shared" si="22"/>
        <v>0</v>
      </c>
    </row>
    <row r="117" spans="1:23" x14ac:dyDescent="0.2">
      <c r="A117" s="139" t="s">
        <v>192</v>
      </c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1"/>
    </row>
    <row r="118" spans="1:23" ht="25.5" x14ac:dyDescent="0.2">
      <c r="A118" s="20" t="s">
        <v>94</v>
      </c>
      <c r="B118" s="53" t="s">
        <v>232</v>
      </c>
      <c r="C118" s="24">
        <f>SUM(G118,J118,M118,P118,S118,V118)</f>
        <v>50</v>
      </c>
      <c r="D118" s="22">
        <f>SUM(F118,I118,L118,O118,R118,U118)</f>
        <v>3</v>
      </c>
      <c r="E118" s="58" t="s">
        <v>39</v>
      </c>
      <c r="F118" s="71">
        <v>1</v>
      </c>
      <c r="G118" s="24">
        <v>15</v>
      </c>
      <c r="H118" s="23">
        <v>300</v>
      </c>
      <c r="I118" s="22"/>
      <c r="J118" s="24"/>
      <c r="K118" s="23"/>
      <c r="L118" s="22">
        <v>2</v>
      </c>
      <c r="M118" s="24">
        <v>35</v>
      </c>
      <c r="N118" s="23">
        <v>25</v>
      </c>
      <c r="O118" s="22"/>
      <c r="P118" s="24"/>
      <c r="Q118" s="23"/>
      <c r="R118" s="22"/>
      <c r="S118" s="24"/>
      <c r="T118" s="23"/>
      <c r="U118" s="22"/>
      <c r="V118" s="24"/>
    </row>
    <row r="119" spans="1:23" x14ac:dyDescent="0.2">
      <c r="A119" s="150" t="s">
        <v>125</v>
      </c>
      <c r="B119" s="151"/>
      <c r="C119" s="56">
        <f>SUM(C118)</f>
        <v>50</v>
      </c>
      <c r="D119" s="56">
        <f t="shared" ref="D119:V119" si="23">SUM(D118)</f>
        <v>3</v>
      </c>
      <c r="E119" s="56"/>
      <c r="F119" s="56">
        <f t="shared" si="23"/>
        <v>1</v>
      </c>
      <c r="G119" s="56">
        <f t="shared" si="23"/>
        <v>15</v>
      </c>
      <c r="H119" s="56"/>
      <c r="I119" s="56">
        <f t="shared" si="23"/>
        <v>0</v>
      </c>
      <c r="J119" s="56">
        <f t="shared" si="23"/>
        <v>0</v>
      </c>
      <c r="K119" s="56"/>
      <c r="L119" s="56">
        <f t="shared" si="23"/>
        <v>2</v>
      </c>
      <c r="M119" s="56">
        <f t="shared" si="23"/>
        <v>35</v>
      </c>
      <c r="N119" s="56"/>
      <c r="O119" s="56">
        <f t="shared" si="23"/>
        <v>0</v>
      </c>
      <c r="P119" s="56">
        <f t="shared" si="23"/>
        <v>0</v>
      </c>
      <c r="Q119" s="56"/>
      <c r="R119" s="56">
        <f t="shared" si="23"/>
        <v>0</v>
      </c>
      <c r="S119" s="56">
        <f t="shared" si="23"/>
        <v>0</v>
      </c>
      <c r="T119" s="56"/>
      <c r="U119" s="56">
        <f t="shared" si="23"/>
        <v>0</v>
      </c>
      <c r="V119" s="56">
        <f t="shared" si="23"/>
        <v>0</v>
      </c>
    </row>
    <row r="120" spans="1:23" x14ac:dyDescent="0.2">
      <c r="A120" s="139" t="s">
        <v>124</v>
      </c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1"/>
    </row>
    <row r="121" spans="1:23" x14ac:dyDescent="0.2">
      <c r="A121" s="3"/>
      <c r="B121" s="62"/>
      <c r="C121" s="24"/>
      <c r="D121" s="22"/>
      <c r="E121" s="58"/>
      <c r="F121" s="22"/>
      <c r="G121" s="24"/>
      <c r="H121" s="23"/>
      <c r="I121" s="22"/>
      <c r="J121" s="24"/>
      <c r="K121" s="23"/>
      <c r="L121" s="22"/>
      <c r="M121" s="24"/>
      <c r="N121" s="23"/>
      <c r="O121" s="22"/>
      <c r="P121" s="24"/>
      <c r="Q121" s="23"/>
      <c r="R121" s="22"/>
      <c r="S121" s="24"/>
      <c r="T121" s="23"/>
      <c r="U121" s="22"/>
      <c r="V121" s="24"/>
    </row>
    <row r="122" spans="1:23" x14ac:dyDescent="0.2">
      <c r="A122" s="150" t="s">
        <v>126</v>
      </c>
      <c r="B122" s="151"/>
      <c r="C122" s="56">
        <f>SUM(C121)</f>
        <v>0</v>
      </c>
      <c r="D122" s="56">
        <f t="shared" ref="D122:V122" si="24">SUM(D121)</f>
        <v>0</v>
      </c>
      <c r="E122" s="56"/>
      <c r="F122" s="56">
        <f t="shared" si="24"/>
        <v>0</v>
      </c>
      <c r="G122" s="56">
        <f t="shared" si="24"/>
        <v>0</v>
      </c>
      <c r="H122" s="56"/>
      <c r="I122" s="56">
        <f t="shared" si="24"/>
        <v>0</v>
      </c>
      <c r="J122" s="56">
        <f t="shared" si="24"/>
        <v>0</v>
      </c>
      <c r="K122" s="56"/>
      <c r="L122" s="56">
        <f t="shared" si="24"/>
        <v>0</v>
      </c>
      <c r="M122" s="56">
        <f t="shared" si="24"/>
        <v>0</v>
      </c>
      <c r="N122" s="56"/>
      <c r="O122" s="56">
        <f t="shared" si="24"/>
        <v>0</v>
      </c>
      <c r="P122" s="56">
        <f t="shared" si="24"/>
        <v>0</v>
      </c>
      <c r="Q122" s="56"/>
      <c r="R122" s="56">
        <f t="shared" si="24"/>
        <v>0</v>
      </c>
      <c r="S122" s="56">
        <f t="shared" si="24"/>
        <v>0</v>
      </c>
      <c r="T122" s="56"/>
      <c r="U122" s="56">
        <f t="shared" si="24"/>
        <v>0</v>
      </c>
      <c r="V122" s="56">
        <f t="shared" si="24"/>
        <v>0</v>
      </c>
    </row>
    <row r="123" spans="1:23" x14ac:dyDescent="0.2">
      <c r="A123" s="133" t="s">
        <v>127</v>
      </c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5"/>
    </row>
    <row r="124" spans="1:23" x14ac:dyDescent="0.2">
      <c r="A124" s="139" t="s">
        <v>128</v>
      </c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1"/>
    </row>
    <row r="125" spans="1:23" ht="31.5" x14ac:dyDescent="0.2">
      <c r="A125" s="20" t="s">
        <v>275</v>
      </c>
      <c r="B125" s="53" t="s">
        <v>34</v>
      </c>
      <c r="C125" s="24">
        <f>SUM(G125,J125,M125,P125,S125,V125)</f>
        <v>28</v>
      </c>
      <c r="D125" s="22">
        <f>SUM(F125,I125,L125,O125,R125,U125)</f>
        <v>1</v>
      </c>
      <c r="E125" s="58" t="s">
        <v>39</v>
      </c>
      <c r="F125" s="71">
        <v>0.5</v>
      </c>
      <c r="G125" s="24">
        <v>8</v>
      </c>
      <c r="H125" s="23">
        <v>300</v>
      </c>
      <c r="I125" s="94"/>
      <c r="J125" s="93"/>
      <c r="K125" s="92"/>
      <c r="L125" s="22">
        <v>0.5</v>
      </c>
      <c r="M125" s="24">
        <v>20</v>
      </c>
      <c r="N125" s="23">
        <v>25</v>
      </c>
      <c r="O125" s="94"/>
      <c r="P125" s="93"/>
      <c r="Q125" s="92"/>
      <c r="R125" s="94"/>
      <c r="S125" s="93"/>
      <c r="T125" s="92"/>
      <c r="U125" s="94"/>
      <c r="V125" s="93"/>
    </row>
    <row r="126" spans="1:23" ht="15.75" x14ac:dyDescent="0.2">
      <c r="A126" s="120" t="s">
        <v>70</v>
      </c>
      <c r="B126" s="53" t="s">
        <v>34</v>
      </c>
      <c r="C126" s="24">
        <f>SUM(G126,J126,M126,P126,S126,V126)</f>
        <v>24</v>
      </c>
      <c r="D126" s="105">
        <f>SUM(F126,I126,L126,O126,R126,U126)</f>
        <v>2</v>
      </c>
      <c r="E126" s="58" t="s">
        <v>39</v>
      </c>
      <c r="F126" s="112">
        <v>0.5</v>
      </c>
      <c r="G126" s="59">
        <v>4</v>
      </c>
      <c r="H126" s="23">
        <v>300</v>
      </c>
      <c r="I126" s="96"/>
      <c r="J126" s="95"/>
      <c r="K126" s="118"/>
      <c r="L126" s="96"/>
      <c r="M126" s="95"/>
      <c r="N126" s="118"/>
      <c r="O126" s="109">
        <v>1.5</v>
      </c>
      <c r="P126" s="59">
        <v>20</v>
      </c>
      <c r="Q126" s="58">
        <v>10</v>
      </c>
      <c r="R126" s="94"/>
      <c r="S126" s="93"/>
      <c r="T126" s="92"/>
      <c r="U126" s="94"/>
      <c r="V126" s="93"/>
    </row>
    <row r="127" spans="1:23" x14ac:dyDescent="0.2">
      <c r="A127" s="202" t="s">
        <v>288</v>
      </c>
      <c r="B127" s="203"/>
      <c r="C127" s="63">
        <f>SUM(C125,C126)</f>
        <v>52</v>
      </c>
      <c r="D127" s="63">
        <f t="shared" ref="D127:V127" si="25">SUM(D125,D126)</f>
        <v>3</v>
      </c>
      <c r="E127" s="63"/>
      <c r="F127" s="63">
        <f t="shared" si="25"/>
        <v>1</v>
      </c>
      <c r="G127" s="63">
        <f t="shared" si="25"/>
        <v>12</v>
      </c>
      <c r="H127" s="63"/>
      <c r="I127" s="63">
        <f>SUM(I125,I126)</f>
        <v>0</v>
      </c>
      <c r="J127" s="63">
        <f>SUM(J125,J126)</f>
        <v>0</v>
      </c>
      <c r="K127" s="63"/>
      <c r="L127" s="63">
        <f t="shared" si="25"/>
        <v>0.5</v>
      </c>
      <c r="M127" s="63">
        <f t="shared" si="25"/>
        <v>20</v>
      </c>
      <c r="N127" s="63"/>
      <c r="O127" s="63">
        <f>SUM(O125,O126)</f>
        <v>1.5</v>
      </c>
      <c r="P127" s="63">
        <f>SUM(P125,P126)</f>
        <v>20</v>
      </c>
      <c r="Q127" s="63"/>
      <c r="R127" s="63">
        <f t="shared" si="25"/>
        <v>0</v>
      </c>
      <c r="S127" s="63">
        <f t="shared" si="25"/>
        <v>0</v>
      </c>
      <c r="T127" s="63"/>
      <c r="U127" s="63">
        <f t="shared" si="25"/>
        <v>0</v>
      </c>
      <c r="V127" s="63">
        <f t="shared" si="25"/>
        <v>0</v>
      </c>
    </row>
    <row r="128" spans="1:23" x14ac:dyDescent="0.2">
      <c r="A128" s="136" t="s">
        <v>130</v>
      </c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8"/>
    </row>
    <row r="129" spans="1:22" ht="13.35" customHeight="1" x14ac:dyDescent="0.2">
      <c r="A129" s="248" t="s">
        <v>254</v>
      </c>
      <c r="B129" s="23" t="s">
        <v>264</v>
      </c>
      <c r="C129" s="24">
        <v>15</v>
      </c>
      <c r="D129" s="71">
        <v>0.5</v>
      </c>
      <c r="E129" s="23" t="s">
        <v>40</v>
      </c>
      <c r="F129" s="22"/>
      <c r="G129" s="24"/>
      <c r="H129" s="23"/>
      <c r="I129" s="22"/>
      <c r="J129" s="24"/>
      <c r="K129" s="23"/>
      <c r="L129" s="22">
        <v>0.5</v>
      </c>
      <c r="M129" s="24">
        <v>15</v>
      </c>
      <c r="N129" s="23">
        <v>30</v>
      </c>
      <c r="O129" s="22"/>
      <c r="P129" s="24"/>
      <c r="Q129" s="23"/>
      <c r="R129" s="22"/>
      <c r="S129" s="24"/>
      <c r="T129" s="23"/>
      <c r="U129" s="22"/>
      <c r="V129" s="24"/>
    </row>
    <row r="130" spans="1:22" x14ac:dyDescent="0.2">
      <c r="A130" s="249"/>
      <c r="B130" s="53" t="s">
        <v>34</v>
      </c>
      <c r="C130" s="24">
        <v>15</v>
      </c>
      <c r="D130" s="71">
        <v>0.5</v>
      </c>
      <c r="E130" s="23" t="s">
        <v>40</v>
      </c>
      <c r="F130" s="22"/>
      <c r="G130" s="24"/>
      <c r="H130" s="23"/>
      <c r="I130" s="22"/>
      <c r="J130" s="24"/>
      <c r="K130" s="23"/>
      <c r="L130" s="22">
        <v>0.5</v>
      </c>
      <c r="M130" s="24">
        <v>15</v>
      </c>
      <c r="N130" s="23">
        <v>30</v>
      </c>
      <c r="O130" s="22"/>
      <c r="P130" s="24"/>
      <c r="Q130" s="23"/>
      <c r="R130" s="22"/>
      <c r="S130" s="24"/>
      <c r="T130" s="23"/>
      <c r="U130" s="22"/>
      <c r="V130" s="24"/>
    </row>
    <row r="131" spans="1:22" x14ac:dyDescent="0.2">
      <c r="A131" s="250"/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U131" s="250"/>
      <c r="V131" s="251"/>
    </row>
    <row r="132" spans="1:22" x14ac:dyDescent="0.2">
      <c r="A132" s="6" t="s">
        <v>247</v>
      </c>
      <c r="B132" s="53" t="s">
        <v>34</v>
      </c>
      <c r="C132" s="24">
        <v>30</v>
      </c>
      <c r="D132" s="71">
        <v>1</v>
      </c>
      <c r="E132" s="23" t="s">
        <v>40</v>
      </c>
      <c r="F132" s="22"/>
      <c r="G132" s="24"/>
      <c r="H132" s="23"/>
      <c r="I132" s="22"/>
      <c r="J132" s="24"/>
      <c r="K132" s="23"/>
      <c r="L132" s="22">
        <v>1</v>
      </c>
      <c r="M132" s="24">
        <v>30</v>
      </c>
      <c r="N132" s="23">
        <v>30</v>
      </c>
      <c r="O132" s="22"/>
      <c r="P132" s="24"/>
      <c r="Q132" s="23"/>
      <c r="R132" s="22"/>
      <c r="S132" s="24"/>
      <c r="T132" s="23"/>
      <c r="U132" s="22"/>
      <c r="V132" s="24"/>
    </row>
    <row r="133" spans="1:22" x14ac:dyDescent="0.2">
      <c r="A133" s="224" t="s">
        <v>131</v>
      </c>
      <c r="B133" s="225"/>
      <c r="C133" s="63">
        <v>30</v>
      </c>
      <c r="D133" s="63">
        <v>1</v>
      </c>
      <c r="E133" s="63"/>
      <c r="F133" s="63">
        <f>SUM(F129)</f>
        <v>0</v>
      </c>
      <c r="G133" s="63">
        <f>SUM(G129)</f>
        <v>0</v>
      </c>
      <c r="H133" s="63"/>
      <c r="I133" s="63">
        <f>SUM(I129)</f>
        <v>0</v>
      </c>
      <c r="J133" s="63">
        <f>SUM(J129)</f>
        <v>0</v>
      </c>
      <c r="K133" s="63"/>
      <c r="L133" s="63">
        <v>1</v>
      </c>
      <c r="M133" s="63">
        <v>30</v>
      </c>
      <c r="N133" s="63"/>
      <c r="O133" s="63">
        <f>SUM(O129)</f>
        <v>0</v>
      </c>
      <c r="P133" s="63">
        <f>SUM(P129)</f>
        <v>0</v>
      </c>
      <c r="Q133" s="63"/>
      <c r="R133" s="63">
        <f>SUM(R129)</f>
        <v>0</v>
      </c>
      <c r="S133" s="63">
        <f>SUM(S129)</f>
        <v>0</v>
      </c>
      <c r="T133" s="63"/>
      <c r="U133" s="63">
        <f>SUM(U129)</f>
        <v>0</v>
      </c>
      <c r="V133" s="63">
        <f>SUM(V129)</f>
        <v>0</v>
      </c>
    </row>
    <row r="134" spans="1:22" x14ac:dyDescent="0.2">
      <c r="A134" s="222" t="s">
        <v>23</v>
      </c>
      <c r="B134" s="223"/>
      <c r="C134" s="64">
        <f>SUM(C96,C108,C113,C116,C119,C122,C127,C133)</f>
        <v>522</v>
      </c>
      <c r="D134" s="64">
        <f>SUM(D96,D108,D113,D116,D119,D122,D127,D133)</f>
        <v>30</v>
      </c>
      <c r="E134" s="64"/>
      <c r="F134" s="64">
        <f>SUM(F96,F108,F113,F116,F119,F122,F127,F133)</f>
        <v>8.75</v>
      </c>
      <c r="G134" s="64">
        <f>SUM(G96,G108,G113,G116,G119,G122,G127,G133)</f>
        <v>142</v>
      </c>
      <c r="H134" s="64"/>
      <c r="I134" s="64">
        <f>SUM(I96,I108,I113,I116,I119,I122,I127,I133)</f>
        <v>8</v>
      </c>
      <c r="J134" s="64">
        <f>SUM(J96,J108,J113,J116,J119,J122,J127,J133)</f>
        <v>145</v>
      </c>
      <c r="K134" s="64"/>
      <c r="L134" s="64">
        <f>SUM(L96,L108,L113,L116,L119,L122,L127,L133)</f>
        <v>7.25</v>
      </c>
      <c r="M134" s="64">
        <f>SUM(M96,M108,M113,M116,M119,M122,M127,M133)</f>
        <v>145</v>
      </c>
      <c r="N134" s="64"/>
      <c r="O134" s="64">
        <f>SUM(O96,O108,O113,O116,O119,O122,O127,O133)</f>
        <v>6</v>
      </c>
      <c r="P134" s="64">
        <f>SUM(P96,P108,P113,P116,P119,P122,P127,P133)</f>
        <v>90</v>
      </c>
      <c r="Q134" s="64"/>
      <c r="R134" s="64">
        <f>SUM(R96,R108,R113,R116,R119,R122,R127,R133)</f>
        <v>0</v>
      </c>
      <c r="S134" s="64">
        <f>SUM(S96,S108,S113,S116,S119,S122,S127,S133)</f>
        <v>0</v>
      </c>
      <c r="T134" s="64"/>
      <c r="U134" s="64">
        <f>SUM(U96,U108,U113,U116,U119,U122,U127,U133)</f>
        <v>0</v>
      </c>
      <c r="V134" s="64">
        <f>SUM(V96,V108,V113,V116,V119,V122,V127,V133)</f>
        <v>0</v>
      </c>
    </row>
    <row r="135" spans="1:22" x14ac:dyDescent="0.2">
      <c r="A135" s="65"/>
      <c r="B135" s="65"/>
      <c r="C135" s="29"/>
      <c r="D135" s="29"/>
      <c r="E135" s="29"/>
      <c r="F135" s="29"/>
      <c r="G135" s="29"/>
      <c r="H135" s="29"/>
      <c r="I135" s="29"/>
    </row>
    <row r="136" spans="1:22" x14ac:dyDescent="0.2">
      <c r="A136" s="37"/>
      <c r="B136" s="66" t="s">
        <v>14</v>
      </c>
      <c r="E136" s="29"/>
      <c r="F136" s="29"/>
      <c r="G136" s="37"/>
      <c r="H136" s="37"/>
      <c r="I136" s="37"/>
      <c r="J136" s="37"/>
      <c r="K136" s="37"/>
      <c r="L136" s="37"/>
      <c r="M136" s="37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x14ac:dyDescent="0.2">
      <c r="A137" s="37"/>
      <c r="B137" s="5" t="s">
        <v>25</v>
      </c>
      <c r="C137" s="28">
        <v>3</v>
      </c>
      <c r="E137" s="29"/>
      <c r="F137" s="29"/>
      <c r="G137" s="4"/>
      <c r="H137" s="4"/>
      <c r="I137" s="4"/>
      <c r="J137" s="4"/>
      <c r="K137" s="4"/>
      <c r="L137" s="4"/>
      <c r="M137" s="4"/>
      <c r="N137" s="29"/>
      <c r="O137" s="29"/>
      <c r="P137" s="29"/>
      <c r="Q137" s="29"/>
      <c r="R137" s="29"/>
      <c r="S137" s="29"/>
      <c r="T137" s="29"/>
      <c r="U137" s="29"/>
      <c r="V137" s="29"/>
    </row>
    <row r="138" spans="1:22" x14ac:dyDescent="0.2">
      <c r="A138" s="37"/>
      <c r="B138" s="67" t="s">
        <v>26</v>
      </c>
      <c r="C138" s="28">
        <f>SUM(G134,J134,M134)</f>
        <v>432</v>
      </c>
      <c r="E138" s="29"/>
      <c r="F138" s="29"/>
      <c r="G138" s="4"/>
      <c r="H138" s="4"/>
      <c r="I138" s="4"/>
      <c r="J138" s="4"/>
      <c r="K138" s="4"/>
      <c r="L138" s="4"/>
      <c r="M138" s="4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2" x14ac:dyDescent="0.2">
      <c r="A139" s="37"/>
      <c r="B139" s="67" t="s">
        <v>3</v>
      </c>
      <c r="C139" s="28">
        <f>SUM(F134,I134,L134)</f>
        <v>24</v>
      </c>
      <c r="E139" s="29"/>
      <c r="F139" s="29"/>
      <c r="G139" s="4"/>
      <c r="H139" s="4"/>
      <c r="I139" s="4"/>
      <c r="J139" s="4"/>
      <c r="K139" s="4"/>
      <c r="L139" s="4"/>
      <c r="M139" s="4"/>
      <c r="N139" s="29"/>
      <c r="O139" s="29"/>
      <c r="P139" s="29"/>
      <c r="Q139" s="29"/>
      <c r="R139" s="29"/>
      <c r="S139" s="29"/>
      <c r="T139" s="29"/>
      <c r="U139" s="29"/>
      <c r="V139" s="29"/>
    </row>
    <row r="140" spans="1:22" x14ac:dyDescent="0.2">
      <c r="A140" s="37"/>
      <c r="B140" s="68"/>
      <c r="C140" s="4"/>
      <c r="E140" s="29"/>
      <c r="F140" s="29"/>
      <c r="G140" s="4"/>
      <c r="H140" s="4"/>
      <c r="I140" s="4"/>
      <c r="J140" s="4"/>
      <c r="K140" s="4"/>
      <c r="L140" s="4"/>
      <c r="M140" s="4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x14ac:dyDescent="0.2">
      <c r="A141" s="37"/>
      <c r="B141" s="37" t="s">
        <v>15</v>
      </c>
      <c r="C141" s="4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1:22" x14ac:dyDescent="0.2">
      <c r="A142" s="37"/>
      <c r="B142" s="67" t="s">
        <v>25</v>
      </c>
      <c r="C142" s="28">
        <v>0</v>
      </c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x14ac:dyDescent="0.2">
      <c r="B143" s="5" t="s">
        <v>26</v>
      </c>
      <c r="C143" s="28">
        <f>SUM(P134,S134,V134)</f>
        <v>90</v>
      </c>
      <c r="D143" s="29"/>
      <c r="E143" s="29"/>
      <c r="F143" s="29"/>
      <c r="G143" s="29"/>
      <c r="H143" s="29"/>
      <c r="I143" s="29"/>
      <c r="J143" s="29"/>
    </row>
    <row r="144" spans="1:22" x14ac:dyDescent="0.2">
      <c r="A144" s="37"/>
      <c r="B144" s="67" t="s">
        <v>3</v>
      </c>
      <c r="C144" s="28">
        <f>SUM(O134,R134,U134)</f>
        <v>6</v>
      </c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</row>
    <row r="145" spans="1:22" x14ac:dyDescent="0.2">
      <c r="A145" s="37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42"/>
      <c r="O145" s="42"/>
      <c r="P145" s="42"/>
      <c r="Q145" s="42"/>
      <c r="R145" s="42"/>
      <c r="S145" s="42"/>
      <c r="T145" s="42"/>
      <c r="U145" s="42"/>
      <c r="V145" s="42"/>
    </row>
    <row r="146" spans="1:22" x14ac:dyDescent="0.2">
      <c r="B146" s="38"/>
    </row>
    <row r="147" spans="1:22" x14ac:dyDescent="0.2">
      <c r="A147" s="29" t="s">
        <v>12</v>
      </c>
      <c r="B147" s="149" t="s">
        <v>276</v>
      </c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 t="s">
        <v>200</v>
      </c>
      <c r="O147" s="149"/>
      <c r="P147" s="149"/>
      <c r="Q147" s="149"/>
      <c r="R147" s="149"/>
      <c r="S147" s="149"/>
      <c r="T147" s="149"/>
      <c r="U147" s="149"/>
      <c r="V147" s="149"/>
    </row>
    <row r="148" spans="1:22" x14ac:dyDescent="0.2">
      <c r="A148" s="29" t="s">
        <v>11</v>
      </c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8" t="s">
        <v>201</v>
      </c>
      <c r="O148" s="148"/>
      <c r="P148" s="148"/>
      <c r="Q148" s="148"/>
      <c r="R148" s="148"/>
      <c r="S148" s="148"/>
      <c r="T148" s="148"/>
      <c r="U148" s="148"/>
      <c r="V148" s="148"/>
    </row>
    <row r="149" spans="1:22" x14ac:dyDescent="0.2">
      <c r="A149" s="29" t="s">
        <v>289</v>
      </c>
      <c r="B149" s="149" t="s">
        <v>24</v>
      </c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43"/>
      <c r="O149" s="43"/>
      <c r="P149" s="43"/>
      <c r="Q149" s="43"/>
      <c r="R149" s="43"/>
      <c r="S149" s="43"/>
      <c r="T149" s="43"/>
      <c r="U149" s="43"/>
      <c r="V149" s="43"/>
    </row>
    <row r="150" spans="1:22" ht="17.850000000000001" customHeight="1" x14ac:dyDescent="0.2">
      <c r="A150" s="29"/>
      <c r="B150" s="149" t="s">
        <v>235</v>
      </c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43"/>
      <c r="O150" s="43"/>
      <c r="P150" s="43"/>
      <c r="Q150" s="43"/>
      <c r="R150" s="43"/>
      <c r="S150" s="43"/>
      <c r="T150" s="43"/>
      <c r="U150" s="43"/>
      <c r="V150" s="43"/>
    </row>
    <row r="151" spans="1:22" x14ac:dyDescent="0.2">
      <c r="A151" s="29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3"/>
      <c r="O151" s="43"/>
      <c r="P151" s="43"/>
      <c r="Q151" s="43"/>
      <c r="R151" s="43"/>
      <c r="S151" s="43"/>
      <c r="T151" s="43"/>
      <c r="U151" s="43"/>
      <c r="V151" s="43"/>
    </row>
    <row r="152" spans="1:22" ht="13.5" customHeight="1" x14ac:dyDescent="0.2">
      <c r="A152" s="144" t="s">
        <v>1</v>
      </c>
      <c r="B152" s="144" t="s">
        <v>2</v>
      </c>
      <c r="C152" s="219" t="s">
        <v>19</v>
      </c>
      <c r="D152" s="220"/>
      <c r="E152" s="220"/>
      <c r="F152" s="226" t="s">
        <v>21</v>
      </c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</row>
    <row r="153" spans="1:22" ht="20.25" customHeight="1" x14ac:dyDescent="0.2">
      <c r="A153" s="145"/>
      <c r="B153" s="145"/>
      <c r="C153" s="229" t="s">
        <v>16</v>
      </c>
      <c r="D153" s="230" t="s">
        <v>3</v>
      </c>
      <c r="E153" s="237" t="s">
        <v>4</v>
      </c>
      <c r="F153" s="196" t="s">
        <v>14</v>
      </c>
      <c r="G153" s="196"/>
      <c r="H153" s="196"/>
      <c r="I153" s="196"/>
      <c r="J153" s="196"/>
      <c r="K153" s="196"/>
      <c r="L153" s="196"/>
      <c r="M153" s="196"/>
      <c r="N153" s="196"/>
      <c r="O153" s="196" t="s">
        <v>15</v>
      </c>
      <c r="P153" s="196"/>
      <c r="Q153" s="196"/>
      <c r="R153" s="196"/>
      <c r="S153" s="196"/>
      <c r="T153" s="196"/>
      <c r="U153" s="196"/>
      <c r="V153" s="196"/>
    </row>
    <row r="154" spans="1:22" ht="26.25" customHeight="1" x14ac:dyDescent="0.2">
      <c r="A154" s="145"/>
      <c r="B154" s="145"/>
      <c r="C154" s="229"/>
      <c r="D154" s="230"/>
      <c r="E154" s="237"/>
      <c r="F154" s="198" t="s">
        <v>108</v>
      </c>
      <c r="G154" s="198"/>
      <c r="H154" s="198"/>
      <c r="I154" s="178" t="s">
        <v>6</v>
      </c>
      <c r="J154" s="179"/>
      <c r="K154" s="180"/>
      <c r="L154" s="198" t="s">
        <v>7</v>
      </c>
      <c r="M154" s="198"/>
      <c r="N154" s="198"/>
      <c r="O154" s="178" t="s">
        <v>6</v>
      </c>
      <c r="P154" s="179"/>
      <c r="Q154" s="180"/>
      <c r="R154" s="178" t="s">
        <v>17</v>
      </c>
      <c r="S154" s="179"/>
      <c r="T154" s="180"/>
      <c r="U154" s="178" t="s">
        <v>10</v>
      </c>
      <c r="V154" s="180"/>
    </row>
    <row r="155" spans="1:22" ht="55.5" customHeight="1" x14ac:dyDescent="0.2">
      <c r="A155" s="146"/>
      <c r="B155" s="146"/>
      <c r="C155" s="229"/>
      <c r="D155" s="230"/>
      <c r="E155" s="237"/>
      <c r="F155" s="69" t="s">
        <v>3</v>
      </c>
      <c r="G155" s="51" t="s">
        <v>8</v>
      </c>
      <c r="H155" s="70" t="s">
        <v>18</v>
      </c>
      <c r="I155" s="69" t="s">
        <v>3</v>
      </c>
      <c r="J155" s="51" t="s">
        <v>8</v>
      </c>
      <c r="K155" s="70" t="s">
        <v>18</v>
      </c>
      <c r="L155" s="69" t="s">
        <v>3</v>
      </c>
      <c r="M155" s="51" t="s">
        <v>8</v>
      </c>
      <c r="N155" s="70" t="s">
        <v>18</v>
      </c>
      <c r="O155" s="69" t="s">
        <v>3</v>
      </c>
      <c r="P155" s="51" t="s">
        <v>8</v>
      </c>
      <c r="Q155" s="70" t="s">
        <v>18</v>
      </c>
      <c r="R155" s="69" t="s">
        <v>3</v>
      </c>
      <c r="S155" s="51" t="s">
        <v>8</v>
      </c>
      <c r="T155" s="70" t="s">
        <v>18</v>
      </c>
      <c r="U155" s="50" t="s">
        <v>3</v>
      </c>
      <c r="V155" s="48" t="s">
        <v>8</v>
      </c>
    </row>
    <row r="156" spans="1:22" x14ac:dyDescent="0.2">
      <c r="A156" s="102" t="s">
        <v>116</v>
      </c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</row>
    <row r="157" spans="1:22" ht="15.75" x14ac:dyDescent="0.2">
      <c r="A157" s="20" t="s">
        <v>152</v>
      </c>
      <c r="B157" s="53" t="s">
        <v>259</v>
      </c>
      <c r="C157" s="24">
        <f>SUM(G157,J157,M157,P157,S157,V157)</f>
        <v>20</v>
      </c>
      <c r="D157" s="22">
        <f>SUM(F157,I157,L157,O157,R157,U157)</f>
        <v>1</v>
      </c>
      <c r="E157" s="23" t="s">
        <v>39</v>
      </c>
      <c r="F157" s="71">
        <v>0.5</v>
      </c>
      <c r="G157" s="24">
        <v>10</v>
      </c>
      <c r="H157" s="23">
        <v>300</v>
      </c>
      <c r="I157" s="22">
        <v>0.5</v>
      </c>
      <c r="J157" s="24">
        <v>10</v>
      </c>
      <c r="K157" s="23">
        <v>10</v>
      </c>
      <c r="L157" s="22"/>
      <c r="M157" s="24"/>
      <c r="N157" s="23"/>
      <c r="O157" s="22"/>
      <c r="P157" s="24"/>
      <c r="Q157" s="23"/>
      <c r="R157" s="22"/>
      <c r="S157" s="24"/>
      <c r="T157" s="23"/>
      <c r="U157" s="22"/>
      <c r="V157" s="24"/>
    </row>
    <row r="158" spans="1:22" x14ac:dyDescent="0.2">
      <c r="A158" s="150" t="s">
        <v>117</v>
      </c>
      <c r="B158" s="151"/>
      <c r="C158" s="56">
        <f>SUM(C157)</f>
        <v>20</v>
      </c>
      <c r="D158" s="56">
        <f t="shared" ref="D158:V158" si="26">SUM(D157)</f>
        <v>1</v>
      </c>
      <c r="E158" s="56"/>
      <c r="F158" s="56">
        <f t="shared" si="26"/>
        <v>0.5</v>
      </c>
      <c r="G158" s="56">
        <f t="shared" si="26"/>
        <v>10</v>
      </c>
      <c r="H158" s="56"/>
      <c r="I158" s="56">
        <f t="shared" si="26"/>
        <v>0.5</v>
      </c>
      <c r="J158" s="56">
        <f t="shared" si="26"/>
        <v>10</v>
      </c>
      <c r="K158" s="56"/>
      <c r="L158" s="56">
        <f t="shared" si="26"/>
        <v>0</v>
      </c>
      <c r="M158" s="56">
        <f t="shared" si="26"/>
        <v>0</v>
      </c>
      <c r="N158" s="56"/>
      <c r="O158" s="56">
        <f t="shared" si="26"/>
        <v>0</v>
      </c>
      <c r="P158" s="56">
        <f t="shared" si="26"/>
        <v>0</v>
      </c>
      <c r="Q158" s="56"/>
      <c r="R158" s="56">
        <f t="shared" si="26"/>
        <v>0</v>
      </c>
      <c r="S158" s="56">
        <f t="shared" si="26"/>
        <v>0</v>
      </c>
      <c r="T158" s="56"/>
      <c r="U158" s="56">
        <f t="shared" si="26"/>
        <v>0</v>
      </c>
      <c r="V158" s="56">
        <f t="shared" si="26"/>
        <v>0</v>
      </c>
    </row>
    <row r="159" spans="1:22" ht="20.25" customHeight="1" x14ac:dyDescent="0.2">
      <c r="A159" s="99" t="s">
        <v>118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7"/>
    </row>
    <row r="160" spans="1:22" ht="25.5" x14ac:dyDescent="0.2">
      <c r="A160" s="20" t="s">
        <v>36</v>
      </c>
      <c r="B160" s="53" t="s">
        <v>251</v>
      </c>
      <c r="C160" s="24">
        <f>SUM(G160,J160,M160,P160,R160,U160)</f>
        <v>20</v>
      </c>
      <c r="D160" s="22">
        <f>SUM(F160,I160,L160,O160,R160,U160)</f>
        <v>0</v>
      </c>
      <c r="E160" s="23" t="s">
        <v>40</v>
      </c>
      <c r="F160" s="71"/>
      <c r="G160" s="24"/>
      <c r="H160" s="23"/>
      <c r="I160" s="22">
        <v>0</v>
      </c>
      <c r="J160" s="24">
        <v>20</v>
      </c>
      <c r="K160" s="23">
        <v>15</v>
      </c>
      <c r="L160" s="22"/>
      <c r="M160" s="24"/>
      <c r="N160" s="23"/>
      <c r="O160" s="22"/>
      <c r="P160" s="24"/>
      <c r="Q160" s="23"/>
      <c r="R160" s="22"/>
      <c r="S160" s="24"/>
      <c r="T160" s="23"/>
      <c r="U160" s="22"/>
      <c r="V160" s="24"/>
    </row>
    <row r="161" spans="1:22" x14ac:dyDescent="0.2">
      <c r="A161" s="150" t="s">
        <v>119</v>
      </c>
      <c r="B161" s="151"/>
      <c r="C161" s="56">
        <v>0</v>
      </c>
      <c r="D161" s="56">
        <f t="shared" ref="D161:V161" si="27">SUM(D160)</f>
        <v>0</v>
      </c>
      <c r="E161" s="56"/>
      <c r="F161" s="56">
        <f t="shared" si="27"/>
        <v>0</v>
      </c>
      <c r="G161" s="56">
        <f t="shared" si="27"/>
        <v>0</v>
      </c>
      <c r="H161" s="56"/>
      <c r="I161" s="56">
        <f t="shared" si="27"/>
        <v>0</v>
      </c>
      <c r="J161" s="56">
        <v>0</v>
      </c>
      <c r="K161" s="56"/>
      <c r="L161" s="56">
        <f t="shared" si="27"/>
        <v>0</v>
      </c>
      <c r="M161" s="56">
        <f t="shared" si="27"/>
        <v>0</v>
      </c>
      <c r="N161" s="56"/>
      <c r="O161" s="56">
        <f t="shared" si="27"/>
        <v>0</v>
      </c>
      <c r="P161" s="56">
        <f t="shared" si="27"/>
        <v>0</v>
      </c>
      <c r="Q161" s="56"/>
      <c r="R161" s="56">
        <f t="shared" si="27"/>
        <v>0</v>
      </c>
      <c r="S161" s="56">
        <f t="shared" si="27"/>
        <v>0</v>
      </c>
      <c r="T161" s="56"/>
      <c r="U161" s="56">
        <f t="shared" si="27"/>
        <v>0</v>
      </c>
      <c r="V161" s="56">
        <f t="shared" si="27"/>
        <v>0</v>
      </c>
    </row>
    <row r="162" spans="1:22" x14ac:dyDescent="0.2">
      <c r="A162" s="99" t="s">
        <v>120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7"/>
    </row>
    <row r="163" spans="1:22" ht="15.75" x14ac:dyDescent="0.2">
      <c r="A163" s="20" t="s">
        <v>57</v>
      </c>
      <c r="B163" s="53" t="s">
        <v>34</v>
      </c>
      <c r="C163" s="24">
        <f>SUM(G163,J163,M163,P163,R163,U163)</f>
        <v>75</v>
      </c>
      <c r="D163" s="22">
        <f>SUM(F163,I163,L163,O163,R163,U163)</f>
        <v>4</v>
      </c>
      <c r="E163" s="23" t="s">
        <v>40</v>
      </c>
      <c r="F163" s="71">
        <v>1</v>
      </c>
      <c r="G163" s="24">
        <v>15</v>
      </c>
      <c r="H163" s="23">
        <v>300</v>
      </c>
      <c r="I163" s="22"/>
      <c r="J163" s="24"/>
      <c r="K163" s="23"/>
      <c r="L163" s="22"/>
      <c r="M163" s="24"/>
      <c r="N163" s="23"/>
      <c r="O163" s="22">
        <v>3</v>
      </c>
      <c r="P163" s="24">
        <v>60</v>
      </c>
      <c r="Q163" s="23">
        <v>10</v>
      </c>
      <c r="R163" s="22"/>
      <c r="S163" s="24"/>
      <c r="T163" s="23"/>
      <c r="U163" s="22"/>
      <c r="V163" s="24"/>
    </row>
    <row r="164" spans="1:22" ht="15.75" x14ac:dyDescent="0.2">
      <c r="A164" s="152" t="s">
        <v>255</v>
      </c>
      <c r="B164" s="153"/>
      <c r="C164" s="174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6"/>
    </row>
    <row r="165" spans="1:22" ht="15.75" x14ac:dyDescent="0.2">
      <c r="A165" s="55" t="s">
        <v>156</v>
      </c>
      <c r="B165" s="53" t="s">
        <v>202</v>
      </c>
      <c r="C165" s="127">
        <f>SUM(G165,G166,G167,J165,J166,J167,M165,M166,M167,P165,P166,P167,S165,S166,S167,V165,V166,V167)</f>
        <v>80</v>
      </c>
      <c r="D165" s="125">
        <f>SUM(F165,F166,F167,I165,I166,I167,L165,L166,L167,O165,O166,O167,R165,R166,R167,U165,U166,U167)</f>
        <v>4</v>
      </c>
      <c r="E165" s="123" t="s">
        <v>40</v>
      </c>
      <c r="F165" s="71">
        <v>0.5</v>
      </c>
      <c r="G165" s="24">
        <v>15</v>
      </c>
      <c r="H165" s="23">
        <v>300</v>
      </c>
      <c r="I165" s="22"/>
      <c r="J165" s="24"/>
      <c r="K165" s="23"/>
      <c r="L165" s="22"/>
      <c r="M165" s="24"/>
      <c r="N165" s="23"/>
      <c r="O165" s="22">
        <v>2</v>
      </c>
      <c r="P165" s="24">
        <v>40</v>
      </c>
      <c r="Q165" s="23">
        <v>10</v>
      </c>
      <c r="R165" s="22"/>
      <c r="S165" s="24"/>
      <c r="T165" s="23"/>
      <c r="U165" s="22"/>
      <c r="V165" s="24"/>
    </row>
    <row r="166" spans="1:22" ht="23.25" customHeight="1" x14ac:dyDescent="0.2">
      <c r="A166" s="55" t="s">
        <v>157</v>
      </c>
      <c r="B166" s="204" t="s">
        <v>34</v>
      </c>
      <c r="C166" s="231"/>
      <c r="D166" s="232"/>
      <c r="E166" s="154"/>
      <c r="F166" s="71">
        <v>0.5</v>
      </c>
      <c r="G166" s="24">
        <v>10</v>
      </c>
      <c r="H166" s="23">
        <v>300</v>
      </c>
      <c r="I166" s="22"/>
      <c r="J166" s="24"/>
      <c r="K166" s="23"/>
      <c r="L166" s="22"/>
      <c r="M166" s="24"/>
      <c r="N166" s="23"/>
      <c r="O166" s="22"/>
      <c r="P166" s="24"/>
      <c r="Q166" s="23"/>
      <c r="R166" s="22">
        <v>1</v>
      </c>
      <c r="S166" s="24">
        <v>15</v>
      </c>
      <c r="T166" s="23">
        <v>10</v>
      </c>
      <c r="U166" s="22"/>
      <c r="V166" s="24"/>
    </row>
    <row r="167" spans="1:22" ht="15.75" x14ac:dyDescent="0.2">
      <c r="A167" s="55" t="s">
        <v>158</v>
      </c>
      <c r="B167" s="204"/>
      <c r="C167" s="128"/>
      <c r="D167" s="126"/>
      <c r="E167" s="124"/>
      <c r="F167" s="71"/>
      <c r="G167" s="24"/>
      <c r="H167" s="23"/>
      <c r="I167" s="22"/>
      <c r="J167" s="24"/>
      <c r="K167" s="23"/>
      <c r="L167" s="22"/>
      <c r="M167" s="24"/>
      <c r="N167" s="23"/>
      <c r="O167" s="22"/>
      <c r="P167" s="24"/>
      <c r="Q167" s="23"/>
      <c r="R167" s="22"/>
      <c r="S167" s="24"/>
      <c r="T167" s="23"/>
      <c r="U167" s="22"/>
      <c r="V167" s="24"/>
    </row>
    <row r="168" spans="1:22" ht="15.75" x14ac:dyDescent="0.2">
      <c r="A168" s="20" t="s">
        <v>159</v>
      </c>
      <c r="B168" s="53" t="s">
        <v>34</v>
      </c>
      <c r="C168" s="24">
        <f>SUM(G168,J168,M168,P168,R168,U168)</f>
        <v>30</v>
      </c>
      <c r="D168" s="22">
        <f>SUM(F168,I168,L168,O168,R168,U168)</f>
        <v>2</v>
      </c>
      <c r="E168" s="23" t="s">
        <v>40</v>
      </c>
      <c r="F168" s="71">
        <v>0.5</v>
      </c>
      <c r="G168" s="24">
        <v>10</v>
      </c>
      <c r="H168" s="23">
        <v>300</v>
      </c>
      <c r="I168" s="22"/>
      <c r="J168" s="24"/>
      <c r="K168" s="23"/>
      <c r="L168" s="22"/>
      <c r="M168" s="24"/>
      <c r="N168" s="23"/>
      <c r="O168" s="22">
        <v>1.5</v>
      </c>
      <c r="P168" s="24">
        <v>20</v>
      </c>
      <c r="Q168" s="23">
        <v>10</v>
      </c>
      <c r="R168" s="22"/>
      <c r="S168" s="24"/>
      <c r="T168" s="23"/>
      <c r="U168" s="22"/>
      <c r="V168" s="24"/>
    </row>
    <row r="169" spans="1:22" x14ac:dyDescent="0.2">
      <c r="A169" s="150" t="s">
        <v>121</v>
      </c>
      <c r="B169" s="151"/>
      <c r="C169" s="56">
        <f>SUM(G169,P169,S169)</f>
        <v>185</v>
      </c>
      <c r="D169" s="56">
        <f>SUM(D163,D165,D168)</f>
        <v>10</v>
      </c>
      <c r="E169" s="56"/>
      <c r="F169" s="56">
        <f>SUM(F163,F165,F166,F167,F168)</f>
        <v>2.5</v>
      </c>
      <c r="G169" s="56">
        <f t="shared" ref="G169:V169" si="28">SUM(G163,G165,G166,G167,G168)</f>
        <v>50</v>
      </c>
      <c r="H169" s="56"/>
      <c r="I169" s="56">
        <f t="shared" si="28"/>
        <v>0</v>
      </c>
      <c r="J169" s="56">
        <f t="shared" si="28"/>
        <v>0</v>
      </c>
      <c r="K169" s="56"/>
      <c r="L169" s="56">
        <f t="shared" si="28"/>
        <v>0</v>
      </c>
      <c r="M169" s="56">
        <f t="shared" si="28"/>
        <v>0</v>
      </c>
      <c r="N169" s="56"/>
      <c r="O169" s="56">
        <f t="shared" si="28"/>
        <v>6.5</v>
      </c>
      <c r="P169" s="56">
        <f t="shared" si="28"/>
        <v>120</v>
      </c>
      <c r="Q169" s="56"/>
      <c r="R169" s="56">
        <f t="shared" si="28"/>
        <v>1</v>
      </c>
      <c r="S169" s="56">
        <f t="shared" si="28"/>
        <v>15</v>
      </c>
      <c r="T169" s="56"/>
      <c r="U169" s="56">
        <f t="shared" si="28"/>
        <v>0</v>
      </c>
      <c r="V169" s="56">
        <f t="shared" si="28"/>
        <v>0</v>
      </c>
    </row>
    <row r="170" spans="1:22" x14ac:dyDescent="0.2">
      <c r="A170" s="99" t="s">
        <v>122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7"/>
    </row>
    <row r="171" spans="1:22" ht="18.75" customHeight="1" x14ac:dyDescent="0.2">
      <c r="A171" s="227" t="s">
        <v>160</v>
      </c>
      <c r="B171" s="122" t="s">
        <v>298</v>
      </c>
      <c r="C171" s="127">
        <f>SUM(G171,G172,J171,J172,M171,M172,P171,P172,S171,S172,V171,V172)</f>
        <v>50</v>
      </c>
      <c r="D171" s="125">
        <f>SUM(F171,F172,I171,I172,L171,L172,O171,O172,R171,R172,U171,U172)</f>
        <v>3</v>
      </c>
      <c r="E171" s="123" t="s">
        <v>39</v>
      </c>
      <c r="F171" s="72">
        <v>0.5</v>
      </c>
      <c r="G171" s="59">
        <v>10</v>
      </c>
      <c r="H171" s="23">
        <v>300</v>
      </c>
      <c r="I171" s="60"/>
      <c r="J171" s="59"/>
      <c r="K171" s="23"/>
      <c r="L171" s="60"/>
      <c r="M171" s="59"/>
      <c r="N171" s="58"/>
      <c r="O171" s="60"/>
      <c r="P171" s="59"/>
      <c r="Q171" s="58"/>
      <c r="R171" s="22">
        <v>1</v>
      </c>
      <c r="S171" s="24">
        <v>15</v>
      </c>
      <c r="T171" s="23">
        <v>5</v>
      </c>
      <c r="U171" s="22"/>
      <c r="V171" s="24"/>
    </row>
    <row r="172" spans="1:22" x14ac:dyDescent="0.2">
      <c r="A172" s="228"/>
      <c r="B172" s="122" t="s">
        <v>299</v>
      </c>
      <c r="C172" s="128"/>
      <c r="D172" s="126"/>
      <c r="E172" s="124"/>
      <c r="F172" s="71">
        <v>0.5</v>
      </c>
      <c r="G172" s="59">
        <v>10</v>
      </c>
      <c r="H172" s="23">
        <v>300</v>
      </c>
      <c r="I172" s="60"/>
      <c r="J172" s="59"/>
      <c r="K172" s="23"/>
      <c r="L172" s="60"/>
      <c r="M172" s="59"/>
      <c r="N172" s="58"/>
      <c r="O172" s="60"/>
      <c r="P172" s="59"/>
      <c r="Q172" s="58"/>
      <c r="R172" s="22">
        <v>1</v>
      </c>
      <c r="S172" s="24">
        <v>15</v>
      </c>
      <c r="T172" s="23">
        <v>5</v>
      </c>
      <c r="U172" s="22"/>
      <c r="V172" s="24"/>
    </row>
    <row r="173" spans="1:22" ht="33.75" customHeight="1" x14ac:dyDescent="0.2">
      <c r="A173" s="20" t="s">
        <v>62</v>
      </c>
      <c r="B173" s="53" t="s">
        <v>115</v>
      </c>
      <c r="C173" s="24">
        <f>SUM(G173,J173,M173,P173,S173,V173)</f>
        <v>30</v>
      </c>
      <c r="D173" s="22">
        <f>SUM(F173,I173,L173,O173,R173,U173)</f>
        <v>2</v>
      </c>
      <c r="E173" s="58" t="s">
        <v>39</v>
      </c>
      <c r="F173" s="71">
        <v>1</v>
      </c>
      <c r="G173" s="59">
        <v>20</v>
      </c>
      <c r="H173" s="23">
        <v>300</v>
      </c>
      <c r="I173" s="60"/>
      <c r="J173" s="59"/>
      <c r="K173" s="23"/>
      <c r="L173" s="60"/>
      <c r="M173" s="59"/>
      <c r="N173" s="58"/>
      <c r="O173" s="60"/>
      <c r="P173" s="59"/>
      <c r="Q173" s="58"/>
      <c r="R173" s="22">
        <v>1</v>
      </c>
      <c r="S173" s="24">
        <v>10</v>
      </c>
      <c r="T173" s="23">
        <v>5</v>
      </c>
      <c r="U173" s="22"/>
      <c r="V173" s="24"/>
    </row>
    <row r="174" spans="1:22" ht="31.5" x14ac:dyDescent="0.2">
      <c r="A174" s="20" t="s">
        <v>60</v>
      </c>
      <c r="B174" s="53" t="s">
        <v>202</v>
      </c>
      <c r="C174" s="24">
        <f>SUM(G174,J174,M174,P174,S174,V174)</f>
        <v>35</v>
      </c>
      <c r="D174" s="22">
        <f>SUM(F174,I174,L174,O174,R174,U174)</f>
        <v>2</v>
      </c>
      <c r="E174" s="58" t="s">
        <v>39</v>
      </c>
      <c r="F174" s="71">
        <v>1</v>
      </c>
      <c r="G174" s="59">
        <v>20</v>
      </c>
      <c r="H174" s="23">
        <v>300</v>
      </c>
      <c r="I174" s="60"/>
      <c r="J174" s="59"/>
      <c r="K174" s="23"/>
      <c r="L174" s="60"/>
      <c r="M174" s="59"/>
      <c r="N174" s="58"/>
      <c r="O174" s="60"/>
      <c r="P174" s="59"/>
      <c r="Q174" s="58"/>
      <c r="R174" s="22">
        <v>1</v>
      </c>
      <c r="S174" s="24">
        <v>15</v>
      </c>
      <c r="T174" s="23">
        <v>5</v>
      </c>
      <c r="U174" s="22"/>
      <c r="V174" s="24"/>
    </row>
    <row r="175" spans="1:22" ht="15.75" x14ac:dyDescent="0.2">
      <c r="A175" s="20" t="s">
        <v>162</v>
      </c>
      <c r="B175" s="53" t="s">
        <v>233</v>
      </c>
      <c r="C175" s="24">
        <f>SUM(G175,J175,M175,P175,S175,V175)</f>
        <v>30</v>
      </c>
      <c r="D175" s="22">
        <f>SUM(F175,I175,L175,O175,R175,U175)</f>
        <v>2</v>
      </c>
      <c r="E175" s="58" t="s">
        <v>39</v>
      </c>
      <c r="F175" s="71">
        <v>1</v>
      </c>
      <c r="G175" s="59">
        <v>20</v>
      </c>
      <c r="H175" s="23">
        <v>300</v>
      </c>
      <c r="I175" s="60"/>
      <c r="J175" s="59"/>
      <c r="K175" s="23"/>
      <c r="L175" s="60"/>
      <c r="M175" s="59"/>
      <c r="N175" s="58"/>
      <c r="O175" s="60"/>
      <c r="P175" s="59"/>
      <c r="Q175" s="58"/>
      <c r="R175" s="22">
        <v>1</v>
      </c>
      <c r="S175" s="24">
        <v>10</v>
      </c>
      <c r="T175" s="23">
        <v>5</v>
      </c>
      <c r="U175" s="22"/>
      <c r="V175" s="24"/>
    </row>
    <row r="176" spans="1:22" ht="13.35" customHeight="1" x14ac:dyDescent="0.2">
      <c r="A176" s="227" t="s">
        <v>59</v>
      </c>
      <c r="B176" s="53" t="s">
        <v>163</v>
      </c>
      <c r="C176" s="127">
        <f>SUM(G176,G177,J176,J177,M176,M177,P176,P177,S176,S177,V176,V177)</f>
        <v>50</v>
      </c>
      <c r="D176" s="125">
        <f>SUM(F176,F177,I176,I177,L176,L177,O176,O177,R176,R177,U176,U177)</f>
        <v>2</v>
      </c>
      <c r="E176" s="123" t="s">
        <v>39</v>
      </c>
      <c r="F176" s="71">
        <v>0.5</v>
      </c>
      <c r="G176" s="59">
        <v>10</v>
      </c>
      <c r="H176" s="23">
        <v>300</v>
      </c>
      <c r="I176" s="60"/>
      <c r="J176" s="59"/>
      <c r="K176" s="23"/>
      <c r="L176" s="60"/>
      <c r="M176" s="59"/>
      <c r="N176" s="58"/>
      <c r="O176" s="60"/>
      <c r="P176" s="59"/>
      <c r="Q176" s="58"/>
      <c r="R176" s="22">
        <v>0.5</v>
      </c>
      <c r="S176" s="24">
        <v>15</v>
      </c>
      <c r="T176" s="23">
        <v>5</v>
      </c>
      <c r="U176" s="22"/>
      <c r="V176" s="24"/>
    </row>
    <row r="177" spans="1:22" ht="18" customHeight="1" x14ac:dyDescent="0.2">
      <c r="A177" s="228"/>
      <c r="B177" s="53" t="s">
        <v>246</v>
      </c>
      <c r="C177" s="128"/>
      <c r="D177" s="126"/>
      <c r="E177" s="124"/>
      <c r="F177" s="71">
        <v>0.5</v>
      </c>
      <c r="G177" s="59">
        <v>10</v>
      </c>
      <c r="H177" s="23">
        <v>300</v>
      </c>
      <c r="I177" s="60"/>
      <c r="J177" s="59"/>
      <c r="K177" s="23"/>
      <c r="L177" s="60"/>
      <c r="M177" s="59"/>
      <c r="N177" s="58"/>
      <c r="O177" s="60"/>
      <c r="P177" s="59"/>
      <c r="Q177" s="58"/>
      <c r="R177" s="22">
        <v>0.5</v>
      </c>
      <c r="S177" s="24">
        <v>15</v>
      </c>
      <c r="T177" s="23">
        <v>5</v>
      </c>
      <c r="U177" s="22"/>
      <c r="V177" s="24"/>
    </row>
    <row r="178" spans="1:22" ht="25.5" x14ac:dyDescent="0.2">
      <c r="A178" s="20" t="s">
        <v>61</v>
      </c>
      <c r="B178" s="53" t="s">
        <v>244</v>
      </c>
      <c r="C178" s="24">
        <f>SUM(G178,J178,M178,P178,S178,V178)</f>
        <v>20</v>
      </c>
      <c r="D178" s="22">
        <f>SUM(F178,I178,L178,O178,R178,U178)</f>
        <v>1</v>
      </c>
      <c r="E178" s="58" t="s">
        <v>39</v>
      </c>
      <c r="F178" s="71">
        <v>0.5</v>
      </c>
      <c r="G178" s="59">
        <v>10</v>
      </c>
      <c r="H178" s="23">
        <v>300</v>
      </c>
      <c r="I178" s="60"/>
      <c r="J178" s="59"/>
      <c r="K178" s="23"/>
      <c r="L178" s="60"/>
      <c r="M178" s="59"/>
      <c r="N178" s="58"/>
      <c r="O178" s="60"/>
      <c r="P178" s="59"/>
      <c r="Q178" s="58"/>
      <c r="R178" s="22">
        <v>0.5</v>
      </c>
      <c r="S178" s="24">
        <v>10</v>
      </c>
      <c r="T178" s="23">
        <v>5</v>
      </c>
      <c r="U178" s="22"/>
      <c r="V178" s="24"/>
    </row>
    <row r="179" spans="1:22" ht="25.5" x14ac:dyDescent="0.2">
      <c r="A179" s="20" t="s">
        <v>58</v>
      </c>
      <c r="B179" s="53" t="s">
        <v>245</v>
      </c>
      <c r="C179" s="24">
        <f>SUM(G179,J179,M179,P179,S179,V179)</f>
        <v>35</v>
      </c>
      <c r="D179" s="22">
        <f>SUM(F179,I179,L179,O179,R179,U179)</f>
        <v>2</v>
      </c>
      <c r="E179" s="58" t="s">
        <v>39</v>
      </c>
      <c r="F179" s="71">
        <v>1</v>
      </c>
      <c r="G179" s="59">
        <v>20</v>
      </c>
      <c r="H179" s="23">
        <v>300</v>
      </c>
      <c r="I179" s="60"/>
      <c r="J179" s="59"/>
      <c r="K179" s="23"/>
      <c r="L179" s="60"/>
      <c r="M179" s="59"/>
      <c r="N179" s="58"/>
      <c r="O179" s="60"/>
      <c r="P179" s="59"/>
      <c r="Q179" s="58"/>
      <c r="R179" s="22">
        <v>1</v>
      </c>
      <c r="S179" s="24">
        <v>15</v>
      </c>
      <c r="T179" s="23">
        <v>5</v>
      </c>
      <c r="U179" s="22"/>
      <c r="V179" s="24"/>
    </row>
    <row r="180" spans="1:22" x14ac:dyDescent="0.2">
      <c r="A180" s="150" t="s">
        <v>123</v>
      </c>
      <c r="B180" s="151"/>
      <c r="C180" s="56">
        <f>SUM(C171:C179)</f>
        <v>250</v>
      </c>
      <c r="D180" s="56">
        <f>SUM(D171:D179)</f>
        <v>14</v>
      </c>
      <c r="E180" s="56"/>
      <c r="F180" s="56">
        <f>SUM(F171:F179)</f>
        <v>6.5</v>
      </c>
      <c r="G180" s="56">
        <f t="shared" ref="G180" si="29">SUM(G171:G179)</f>
        <v>130</v>
      </c>
      <c r="H180" s="56"/>
      <c r="I180" s="56">
        <f>SUM(I171:I179)</f>
        <v>0</v>
      </c>
      <c r="J180" s="56">
        <f>SUM(J171:J179)</f>
        <v>0</v>
      </c>
      <c r="K180" s="56"/>
      <c r="L180" s="56">
        <f>SUM(L171:L179)</f>
        <v>0</v>
      </c>
      <c r="M180" s="56">
        <f>SUM(M171:M179)</f>
        <v>0</v>
      </c>
      <c r="N180" s="56"/>
      <c r="O180" s="56">
        <f>SUM(O171:O179)</f>
        <v>0</v>
      </c>
      <c r="P180" s="56">
        <f>SUM(P171:P179)</f>
        <v>0</v>
      </c>
      <c r="Q180" s="56"/>
      <c r="R180" s="56">
        <f>SUM(R171:R179)</f>
        <v>7.5</v>
      </c>
      <c r="S180" s="56">
        <f>SUM(S171:S179)</f>
        <v>120</v>
      </c>
      <c r="T180" s="56"/>
      <c r="U180" s="56">
        <f>SUM(U171:U179)</f>
        <v>0</v>
      </c>
      <c r="V180" s="56">
        <f>SUM(V171:V179)</f>
        <v>0</v>
      </c>
    </row>
    <row r="181" spans="1:22" x14ac:dyDescent="0.2">
      <c r="A181" s="99" t="s">
        <v>192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7"/>
    </row>
    <row r="182" spans="1:22" x14ac:dyDescent="0.2">
      <c r="A182" s="7"/>
      <c r="B182" s="57"/>
      <c r="C182" s="24"/>
      <c r="D182" s="22"/>
      <c r="E182" s="58"/>
      <c r="F182" s="22"/>
      <c r="G182" s="59"/>
      <c r="H182" s="23"/>
      <c r="I182" s="60"/>
      <c r="J182" s="59"/>
      <c r="K182" s="23"/>
      <c r="L182" s="60"/>
      <c r="M182" s="59"/>
      <c r="N182" s="58"/>
      <c r="O182" s="60"/>
      <c r="P182" s="59"/>
      <c r="Q182" s="58"/>
      <c r="R182" s="22"/>
      <c r="S182" s="24"/>
      <c r="T182" s="23"/>
      <c r="U182" s="22"/>
      <c r="V182" s="24"/>
    </row>
    <row r="183" spans="1:22" x14ac:dyDescent="0.2">
      <c r="A183" s="150" t="s">
        <v>125</v>
      </c>
      <c r="B183" s="151"/>
      <c r="C183" s="56">
        <f>SUM(C182)</f>
        <v>0</v>
      </c>
      <c r="D183" s="56">
        <f t="shared" ref="D183:V183" si="30">SUM(D182)</f>
        <v>0</v>
      </c>
      <c r="E183" s="56"/>
      <c r="F183" s="56">
        <f t="shared" si="30"/>
        <v>0</v>
      </c>
      <c r="G183" s="56">
        <f t="shared" si="30"/>
        <v>0</v>
      </c>
      <c r="H183" s="56"/>
      <c r="I183" s="56">
        <f t="shared" si="30"/>
        <v>0</v>
      </c>
      <c r="J183" s="56">
        <f t="shared" si="30"/>
        <v>0</v>
      </c>
      <c r="K183" s="56"/>
      <c r="L183" s="56">
        <f t="shared" si="30"/>
        <v>0</v>
      </c>
      <c r="M183" s="56">
        <f t="shared" si="30"/>
        <v>0</v>
      </c>
      <c r="N183" s="56"/>
      <c r="O183" s="56">
        <f t="shared" si="30"/>
        <v>0</v>
      </c>
      <c r="P183" s="56">
        <f t="shared" si="30"/>
        <v>0</v>
      </c>
      <c r="Q183" s="56"/>
      <c r="R183" s="56">
        <f t="shared" si="30"/>
        <v>0</v>
      </c>
      <c r="S183" s="56">
        <f t="shared" si="30"/>
        <v>0</v>
      </c>
      <c r="T183" s="56"/>
      <c r="U183" s="56">
        <f t="shared" si="30"/>
        <v>0</v>
      </c>
      <c r="V183" s="56">
        <f t="shared" si="30"/>
        <v>0</v>
      </c>
    </row>
    <row r="184" spans="1:22" x14ac:dyDescent="0.2">
      <c r="A184" s="99" t="s">
        <v>124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7"/>
    </row>
    <row r="185" spans="1:22" ht="15.75" x14ac:dyDescent="0.2">
      <c r="A185" s="20" t="s">
        <v>161</v>
      </c>
      <c r="B185" s="53" t="s">
        <v>202</v>
      </c>
      <c r="C185" s="24">
        <f>SUM(G185,J185,M185,S185,V185)</f>
        <v>150</v>
      </c>
      <c r="D185" s="22">
        <f>SUM(F185,I185,L185,R185,U185)</f>
        <v>5</v>
      </c>
      <c r="E185" s="58"/>
      <c r="F185" s="72">
        <v>0</v>
      </c>
      <c r="G185" s="59">
        <v>0</v>
      </c>
      <c r="H185" s="23"/>
      <c r="I185" s="60">
        <v>0</v>
      </c>
      <c r="J185" s="59">
        <v>0</v>
      </c>
      <c r="K185" s="58"/>
      <c r="L185" s="60">
        <v>0</v>
      </c>
      <c r="M185" s="59">
        <v>0</v>
      </c>
      <c r="N185" s="58"/>
      <c r="O185" s="60"/>
      <c r="P185" s="59"/>
      <c r="Q185" s="58"/>
      <c r="R185" s="22">
        <v>0</v>
      </c>
      <c r="S185" s="24">
        <v>0</v>
      </c>
      <c r="T185" s="23"/>
      <c r="U185" s="22">
        <v>5</v>
      </c>
      <c r="V185" s="24">
        <v>150</v>
      </c>
    </row>
    <row r="186" spans="1:22" x14ac:dyDescent="0.2">
      <c r="A186" s="150" t="s">
        <v>126</v>
      </c>
      <c r="B186" s="151"/>
      <c r="C186" s="56">
        <f>SUM(C185)</f>
        <v>150</v>
      </c>
      <c r="D186" s="56">
        <f t="shared" ref="D186:V186" si="31">SUM(D185)</f>
        <v>5</v>
      </c>
      <c r="E186" s="56">
        <f t="shared" si="31"/>
        <v>0</v>
      </c>
      <c r="F186" s="56">
        <f t="shared" si="31"/>
        <v>0</v>
      </c>
      <c r="G186" s="56">
        <f t="shared" si="31"/>
        <v>0</v>
      </c>
      <c r="H186" s="56">
        <f t="shared" si="31"/>
        <v>0</v>
      </c>
      <c r="I186" s="56">
        <f t="shared" si="31"/>
        <v>0</v>
      </c>
      <c r="J186" s="56">
        <f t="shared" si="31"/>
        <v>0</v>
      </c>
      <c r="K186" s="56">
        <f t="shared" si="31"/>
        <v>0</v>
      </c>
      <c r="L186" s="56">
        <f t="shared" si="31"/>
        <v>0</v>
      </c>
      <c r="M186" s="56">
        <f t="shared" si="31"/>
        <v>0</v>
      </c>
      <c r="N186" s="56">
        <f t="shared" si="31"/>
        <v>0</v>
      </c>
      <c r="O186" s="56">
        <f t="shared" si="31"/>
        <v>0</v>
      </c>
      <c r="P186" s="56">
        <f t="shared" si="31"/>
        <v>0</v>
      </c>
      <c r="Q186" s="56"/>
      <c r="R186" s="56">
        <f t="shared" si="31"/>
        <v>0</v>
      </c>
      <c r="S186" s="56">
        <f t="shared" si="31"/>
        <v>0</v>
      </c>
      <c r="T186" s="56"/>
      <c r="U186" s="56">
        <f t="shared" si="31"/>
        <v>5</v>
      </c>
      <c r="V186" s="56">
        <f t="shared" si="31"/>
        <v>150</v>
      </c>
    </row>
    <row r="187" spans="1:22" x14ac:dyDescent="0.2">
      <c r="A187" s="101" t="s">
        <v>127</v>
      </c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5"/>
    </row>
    <row r="188" spans="1:22" x14ac:dyDescent="0.2">
      <c r="A188" s="99" t="s">
        <v>128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7"/>
    </row>
    <row r="189" spans="1:22" x14ac:dyDescent="0.2">
      <c r="A189" s="3"/>
      <c r="B189" s="62"/>
      <c r="C189" s="24"/>
      <c r="D189" s="22"/>
      <c r="E189" s="58"/>
      <c r="F189" s="72"/>
      <c r="G189" s="59"/>
      <c r="H189" s="23"/>
      <c r="I189" s="60"/>
      <c r="J189" s="59"/>
      <c r="K189" s="58"/>
      <c r="L189" s="60"/>
      <c r="M189" s="59"/>
      <c r="N189" s="58"/>
      <c r="O189" s="60"/>
      <c r="P189" s="59"/>
      <c r="Q189" s="58"/>
      <c r="R189" s="22"/>
      <c r="S189" s="24"/>
      <c r="T189" s="23"/>
      <c r="U189" s="22"/>
      <c r="V189" s="24"/>
    </row>
    <row r="190" spans="1:22" x14ac:dyDescent="0.2">
      <c r="A190" s="202" t="s">
        <v>129</v>
      </c>
      <c r="B190" s="203"/>
      <c r="C190" s="63">
        <f>SUM(C189:C189)</f>
        <v>0</v>
      </c>
      <c r="D190" s="63">
        <f>SUM(D189:D189)</f>
        <v>0</v>
      </c>
      <c r="E190" s="63"/>
      <c r="F190" s="63">
        <f>SUM(F189:F189)</f>
        <v>0</v>
      </c>
      <c r="G190" s="63">
        <f>SUM(G189:G189)</f>
        <v>0</v>
      </c>
      <c r="H190" s="63"/>
      <c r="I190" s="63"/>
      <c r="J190" s="63">
        <f>SUM(J189:J189)</f>
        <v>0</v>
      </c>
      <c r="K190" s="63"/>
      <c r="L190" s="63"/>
      <c r="M190" s="63">
        <f>SUM(M189:M189)</f>
        <v>0</v>
      </c>
      <c r="N190" s="63"/>
      <c r="O190" s="63"/>
      <c r="P190" s="63"/>
      <c r="Q190" s="63"/>
      <c r="R190" s="63">
        <f>SUM(R189:R189)</f>
        <v>0</v>
      </c>
      <c r="S190" s="63"/>
      <c r="T190" s="63"/>
      <c r="U190" s="63">
        <f>SUM(U189:U189)</f>
        <v>0</v>
      </c>
      <c r="V190" s="63">
        <f>SUM(V189:V189)</f>
        <v>0</v>
      </c>
    </row>
    <row r="191" spans="1:22" x14ac:dyDescent="0.2">
      <c r="A191" s="102" t="s">
        <v>130</v>
      </c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6"/>
    </row>
    <row r="192" spans="1:22" x14ac:dyDescent="0.2">
      <c r="A192" s="1"/>
      <c r="B192" s="23"/>
      <c r="C192" s="24"/>
      <c r="D192" s="71"/>
      <c r="E192" s="23"/>
      <c r="F192" s="22"/>
      <c r="G192" s="24"/>
      <c r="H192" s="23"/>
      <c r="I192" s="22"/>
      <c r="J192" s="24"/>
      <c r="K192" s="23"/>
      <c r="L192" s="22"/>
      <c r="M192" s="24"/>
      <c r="N192" s="23"/>
      <c r="O192" s="22"/>
      <c r="P192" s="24"/>
      <c r="Q192" s="23"/>
      <c r="R192" s="22"/>
      <c r="S192" s="24"/>
      <c r="T192" s="23"/>
      <c r="U192" s="22"/>
      <c r="V192" s="24"/>
    </row>
    <row r="193" spans="1:22" x14ac:dyDescent="0.2">
      <c r="A193" s="224" t="s">
        <v>131</v>
      </c>
      <c r="B193" s="225"/>
      <c r="C193" s="63">
        <f>SUM(C192:C192)</f>
        <v>0</v>
      </c>
      <c r="D193" s="63">
        <f>SUM(D192:D192)</f>
        <v>0</v>
      </c>
      <c r="E193" s="63"/>
      <c r="F193" s="63">
        <f>SUM(F192:F192)</f>
        <v>0</v>
      </c>
      <c r="G193" s="63">
        <f>SUM(G192:G192)</f>
        <v>0</v>
      </c>
      <c r="H193" s="63"/>
      <c r="I193" s="63"/>
      <c r="J193" s="63">
        <f>SUM(J192:J192)</f>
        <v>0</v>
      </c>
      <c r="K193" s="63"/>
      <c r="L193" s="63"/>
      <c r="M193" s="63">
        <f>SUM(M192:M192)</f>
        <v>0</v>
      </c>
      <c r="N193" s="63"/>
      <c r="O193" s="63"/>
      <c r="P193" s="63"/>
      <c r="Q193" s="63"/>
      <c r="R193" s="63">
        <f>SUM(R192:R192)</f>
        <v>0</v>
      </c>
      <c r="S193" s="63"/>
      <c r="T193" s="63"/>
      <c r="U193" s="63">
        <f>SUM(U192:U192)</f>
        <v>0</v>
      </c>
      <c r="V193" s="63">
        <f>SUM(V192:V192)</f>
        <v>0</v>
      </c>
    </row>
    <row r="194" spans="1:22" x14ac:dyDescent="0.2">
      <c r="A194" s="77"/>
      <c r="B194" s="78" t="s">
        <v>22</v>
      </c>
      <c r="C194" s="64">
        <f>SUM(C158,C161,C169,C180,C183,C186,C190,C193)</f>
        <v>605</v>
      </c>
      <c r="D194" s="64">
        <f>SUM(F194,I194,L194,O194,R194,U194)</f>
        <v>30</v>
      </c>
      <c r="E194" s="64"/>
      <c r="F194" s="64">
        <f t="shared" ref="F194:V194" si="32">SUM(F158,F161,F169,F180,F183,F186,F190,F193)</f>
        <v>9.5</v>
      </c>
      <c r="G194" s="64">
        <f t="shared" si="32"/>
        <v>190</v>
      </c>
      <c r="H194" s="64"/>
      <c r="I194" s="64">
        <f t="shared" si="32"/>
        <v>0.5</v>
      </c>
      <c r="J194" s="64">
        <f t="shared" si="32"/>
        <v>10</v>
      </c>
      <c r="K194" s="64"/>
      <c r="L194" s="64">
        <f t="shared" si="32"/>
        <v>0</v>
      </c>
      <c r="M194" s="64">
        <f t="shared" si="32"/>
        <v>0</v>
      </c>
      <c r="N194" s="64"/>
      <c r="O194" s="64">
        <f t="shared" si="32"/>
        <v>6.5</v>
      </c>
      <c r="P194" s="64">
        <f t="shared" si="32"/>
        <v>120</v>
      </c>
      <c r="Q194" s="64"/>
      <c r="R194" s="64">
        <f t="shared" si="32"/>
        <v>8.5</v>
      </c>
      <c r="S194" s="64">
        <f t="shared" si="32"/>
        <v>135</v>
      </c>
      <c r="T194" s="64"/>
      <c r="U194" s="64">
        <f t="shared" si="32"/>
        <v>5</v>
      </c>
      <c r="V194" s="64">
        <f t="shared" si="32"/>
        <v>150</v>
      </c>
    </row>
    <row r="195" spans="1:22" x14ac:dyDescent="0.2">
      <c r="A195" s="65"/>
      <c r="B195" s="65"/>
      <c r="C195" s="29"/>
      <c r="D195" s="29"/>
      <c r="E195" s="29"/>
      <c r="F195" s="29"/>
      <c r="G195" s="29"/>
      <c r="H195" s="29"/>
      <c r="I195" s="29"/>
    </row>
    <row r="196" spans="1:22" x14ac:dyDescent="0.2">
      <c r="A196" s="37"/>
      <c r="B196" s="37"/>
      <c r="C196" s="29"/>
      <c r="D196" s="29"/>
      <c r="E196" s="29"/>
      <c r="F196" s="29"/>
      <c r="G196" s="29"/>
      <c r="H196" s="29"/>
      <c r="I196" s="29"/>
    </row>
    <row r="197" spans="1:22" x14ac:dyDescent="0.2">
      <c r="A197" s="37"/>
      <c r="B197" s="37"/>
      <c r="C197" s="29"/>
      <c r="D197" s="29"/>
      <c r="E197" s="29"/>
      <c r="F197" s="29"/>
      <c r="G197" s="29"/>
      <c r="H197" s="29"/>
      <c r="I197" s="29"/>
    </row>
    <row r="198" spans="1:22" x14ac:dyDescent="0.2">
      <c r="A198" s="37"/>
      <c r="B198" s="66" t="s">
        <v>14</v>
      </c>
      <c r="E198" s="29"/>
      <c r="F198" s="29"/>
      <c r="G198" s="37"/>
      <c r="H198" s="37"/>
      <c r="I198" s="37"/>
      <c r="J198" s="37"/>
      <c r="K198" s="37"/>
      <c r="L198" s="37"/>
      <c r="M198" s="37"/>
      <c r="N198" s="29"/>
      <c r="O198" s="29"/>
      <c r="P198" s="29"/>
      <c r="Q198" s="29"/>
      <c r="R198" s="29"/>
      <c r="S198" s="29"/>
      <c r="T198" s="29"/>
      <c r="U198" s="29"/>
      <c r="V198" s="29"/>
    </row>
    <row r="199" spans="1:22" x14ac:dyDescent="0.2">
      <c r="A199" s="37"/>
      <c r="B199" s="5" t="s">
        <v>25</v>
      </c>
      <c r="C199" s="28">
        <v>0</v>
      </c>
      <c r="E199" s="29"/>
      <c r="F199" s="29"/>
      <c r="G199" s="4"/>
      <c r="H199" s="4"/>
      <c r="I199" s="4"/>
      <c r="J199" s="4"/>
      <c r="K199" s="4"/>
      <c r="L199" s="4"/>
      <c r="M199" s="4"/>
      <c r="N199" s="29"/>
      <c r="O199" s="29"/>
      <c r="P199" s="29"/>
      <c r="Q199" s="29"/>
      <c r="R199" s="29"/>
      <c r="S199" s="29"/>
      <c r="T199" s="29"/>
      <c r="U199" s="29"/>
      <c r="V199" s="29"/>
    </row>
    <row r="200" spans="1:22" x14ac:dyDescent="0.2">
      <c r="A200" s="37"/>
      <c r="B200" s="67" t="s">
        <v>26</v>
      </c>
      <c r="C200" s="28">
        <f>SUM(G194,J194,M194)</f>
        <v>200</v>
      </c>
      <c r="E200" s="29"/>
      <c r="F200" s="29"/>
      <c r="G200" s="4"/>
      <c r="H200" s="4"/>
      <c r="I200" s="4"/>
      <c r="J200" s="4"/>
      <c r="K200" s="4"/>
      <c r="L200" s="4"/>
      <c r="M200" s="4"/>
      <c r="N200" s="29"/>
      <c r="O200" s="29"/>
      <c r="P200" s="29"/>
      <c r="Q200" s="29"/>
      <c r="R200" s="29"/>
      <c r="S200" s="29"/>
      <c r="T200" s="29"/>
      <c r="U200" s="29"/>
      <c r="V200" s="29"/>
    </row>
    <row r="201" spans="1:22" x14ac:dyDescent="0.2">
      <c r="A201" s="37"/>
      <c r="B201" s="67" t="s">
        <v>3</v>
      </c>
      <c r="C201" s="28">
        <f>SUM(F194,I194,L194)</f>
        <v>10</v>
      </c>
      <c r="E201" s="29"/>
      <c r="F201" s="29"/>
      <c r="G201" s="4"/>
      <c r="H201" s="4"/>
      <c r="I201" s="4"/>
      <c r="J201" s="4"/>
      <c r="K201" s="4"/>
      <c r="L201" s="4"/>
      <c r="M201" s="4"/>
      <c r="N201" s="29"/>
      <c r="O201" s="29"/>
      <c r="P201" s="29"/>
      <c r="Q201" s="29"/>
      <c r="R201" s="29"/>
      <c r="S201" s="29"/>
      <c r="T201" s="29"/>
      <c r="U201" s="29"/>
      <c r="V201" s="29"/>
    </row>
    <row r="202" spans="1:22" x14ac:dyDescent="0.2">
      <c r="A202" s="37"/>
      <c r="B202" s="68"/>
      <c r="C202" s="4"/>
      <c r="E202" s="29"/>
      <c r="F202" s="29"/>
      <c r="G202" s="4"/>
      <c r="H202" s="4"/>
      <c r="I202" s="4"/>
      <c r="J202" s="4"/>
      <c r="K202" s="4"/>
      <c r="L202" s="4"/>
      <c r="M202" s="4"/>
      <c r="N202" s="29"/>
      <c r="O202" s="29"/>
      <c r="P202" s="29"/>
      <c r="Q202" s="29"/>
      <c r="R202" s="29"/>
      <c r="S202" s="29"/>
      <c r="T202" s="29"/>
      <c r="U202" s="29"/>
      <c r="V202" s="29"/>
    </row>
    <row r="203" spans="1:22" x14ac:dyDescent="0.2">
      <c r="A203" s="37"/>
      <c r="B203" s="66" t="s">
        <v>15</v>
      </c>
      <c r="C203" s="4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</row>
    <row r="204" spans="1:22" x14ac:dyDescent="0.2">
      <c r="A204" s="37"/>
      <c r="B204" s="5" t="s">
        <v>25</v>
      </c>
      <c r="C204" s="28">
        <v>0</v>
      </c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</row>
    <row r="205" spans="1:22" x14ac:dyDescent="0.2">
      <c r="B205" s="5" t="s">
        <v>26</v>
      </c>
      <c r="C205" s="28">
        <f>SUM(P194,S194,V194)</f>
        <v>405</v>
      </c>
      <c r="D205" s="29"/>
      <c r="E205" s="29"/>
      <c r="F205" s="29"/>
      <c r="G205" s="29"/>
      <c r="H205" s="29"/>
      <c r="I205" s="29"/>
      <c r="J205" s="29"/>
    </row>
    <row r="206" spans="1:22" x14ac:dyDescent="0.2">
      <c r="A206" s="37"/>
      <c r="B206" s="67" t="s">
        <v>3</v>
      </c>
      <c r="C206" s="28">
        <f>SUM(O194,R194,U194)</f>
        <v>20</v>
      </c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</row>
    <row r="207" spans="1:22" x14ac:dyDescent="0.2">
      <c r="B207" s="38"/>
    </row>
    <row r="208" spans="1:22" x14ac:dyDescent="0.2">
      <c r="B208" s="38"/>
    </row>
    <row r="209" spans="1:22" x14ac:dyDescent="0.2">
      <c r="B209" s="38"/>
    </row>
    <row r="210" spans="1:22" x14ac:dyDescent="0.2">
      <c r="B210" s="38"/>
    </row>
    <row r="211" spans="1:22" x14ac:dyDescent="0.2">
      <c r="B211" s="38"/>
    </row>
    <row r="212" spans="1:22" x14ac:dyDescent="0.2">
      <c r="B212" s="38"/>
    </row>
    <row r="213" spans="1:22" x14ac:dyDescent="0.2">
      <c r="B213" s="38"/>
    </row>
    <row r="214" spans="1:22" x14ac:dyDescent="0.2">
      <c r="B214" s="38"/>
    </row>
    <row r="215" spans="1:22" x14ac:dyDescent="0.2">
      <c r="A215" s="29" t="s">
        <v>12</v>
      </c>
      <c r="B215" s="147" t="s">
        <v>276</v>
      </c>
      <c r="C215" s="147"/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9" t="s">
        <v>200</v>
      </c>
      <c r="O215" s="149"/>
      <c r="P215" s="149"/>
      <c r="Q215" s="149"/>
      <c r="R215" s="149"/>
      <c r="S215" s="149"/>
      <c r="T215" s="149"/>
      <c r="U215" s="149"/>
      <c r="V215" s="149"/>
    </row>
    <row r="216" spans="1:22" x14ac:dyDescent="0.2">
      <c r="A216" s="29" t="s">
        <v>11</v>
      </c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148" t="s">
        <v>201</v>
      </c>
      <c r="O216" s="148"/>
      <c r="P216" s="148"/>
      <c r="Q216" s="148"/>
      <c r="R216" s="148"/>
      <c r="S216" s="148"/>
      <c r="T216" s="148"/>
      <c r="U216" s="148"/>
      <c r="V216" s="148"/>
    </row>
    <row r="217" spans="1:22" x14ac:dyDescent="0.2">
      <c r="A217" s="29" t="s">
        <v>289</v>
      </c>
      <c r="B217" s="147" t="s">
        <v>24</v>
      </c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43"/>
      <c r="O217" s="43"/>
      <c r="P217" s="43"/>
      <c r="Q217" s="43"/>
      <c r="R217" s="43"/>
      <c r="S217" s="43"/>
      <c r="T217" s="43"/>
      <c r="U217" s="43"/>
      <c r="V217" s="43"/>
    </row>
    <row r="218" spans="1:22" x14ac:dyDescent="0.2">
      <c r="A218" s="29"/>
      <c r="B218" s="147" t="s">
        <v>235</v>
      </c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43"/>
      <c r="O218" s="43"/>
      <c r="P218" s="43"/>
      <c r="Q218" s="43"/>
      <c r="R218" s="43"/>
      <c r="S218" s="43"/>
      <c r="T218" s="43"/>
      <c r="U218" s="43"/>
      <c r="V218" s="43"/>
    </row>
    <row r="219" spans="1:22" x14ac:dyDescent="0.2">
      <c r="A219" s="29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3"/>
      <c r="O219" s="43"/>
      <c r="P219" s="43"/>
      <c r="Q219" s="43"/>
      <c r="R219" s="43"/>
      <c r="S219" s="43"/>
      <c r="T219" s="43"/>
      <c r="U219" s="43"/>
      <c r="V219" s="43"/>
    </row>
    <row r="220" spans="1:22" ht="13.5" customHeight="1" x14ac:dyDescent="0.2">
      <c r="A220" s="144" t="s">
        <v>1</v>
      </c>
      <c r="B220" s="144" t="s">
        <v>2</v>
      </c>
      <c r="C220" s="219" t="s">
        <v>19</v>
      </c>
      <c r="D220" s="220"/>
      <c r="E220" s="220"/>
      <c r="F220" s="226" t="s">
        <v>54</v>
      </c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  <c r="S220" s="226"/>
      <c r="T220" s="226"/>
      <c r="U220" s="226"/>
      <c r="V220" s="226"/>
    </row>
    <row r="221" spans="1:22" ht="26.25" customHeight="1" x14ac:dyDescent="0.2">
      <c r="A221" s="145"/>
      <c r="B221" s="145"/>
      <c r="C221" s="229" t="s">
        <v>16</v>
      </c>
      <c r="D221" s="230" t="s">
        <v>3</v>
      </c>
      <c r="E221" s="237" t="s">
        <v>4</v>
      </c>
      <c r="F221" s="197" t="s">
        <v>14</v>
      </c>
      <c r="G221" s="191"/>
      <c r="H221" s="191"/>
      <c r="I221" s="191"/>
      <c r="J221" s="191"/>
      <c r="K221" s="191"/>
      <c r="L221" s="191"/>
      <c r="M221" s="191"/>
      <c r="N221" s="192"/>
      <c r="O221" s="197" t="s">
        <v>15</v>
      </c>
      <c r="P221" s="191"/>
      <c r="Q221" s="191"/>
      <c r="R221" s="191"/>
      <c r="S221" s="191"/>
      <c r="T221" s="191"/>
      <c r="U221" s="191"/>
      <c r="V221" s="192"/>
    </row>
    <row r="222" spans="1:22" ht="25.5" customHeight="1" x14ac:dyDescent="0.2">
      <c r="A222" s="145"/>
      <c r="B222" s="145"/>
      <c r="C222" s="229"/>
      <c r="D222" s="230"/>
      <c r="E222" s="237"/>
      <c r="F222" s="198" t="s">
        <v>108</v>
      </c>
      <c r="G222" s="198"/>
      <c r="H222" s="198"/>
      <c r="I222" s="178" t="s">
        <v>6</v>
      </c>
      <c r="J222" s="179"/>
      <c r="K222" s="180"/>
      <c r="L222" s="178" t="s">
        <v>7</v>
      </c>
      <c r="M222" s="179"/>
      <c r="N222" s="180"/>
      <c r="O222" s="178" t="s">
        <v>6</v>
      </c>
      <c r="P222" s="179"/>
      <c r="Q222" s="180"/>
      <c r="R222" s="178" t="s">
        <v>17</v>
      </c>
      <c r="S222" s="179"/>
      <c r="T222" s="180"/>
      <c r="U222" s="178" t="s">
        <v>10</v>
      </c>
      <c r="V222" s="180"/>
    </row>
    <row r="223" spans="1:22" ht="60.75" customHeight="1" x14ac:dyDescent="0.2">
      <c r="A223" s="146"/>
      <c r="B223" s="146"/>
      <c r="C223" s="229"/>
      <c r="D223" s="230"/>
      <c r="E223" s="237"/>
      <c r="F223" s="50" t="s">
        <v>3</v>
      </c>
      <c r="G223" s="48" t="s">
        <v>8</v>
      </c>
      <c r="H223" s="49" t="s">
        <v>18</v>
      </c>
      <c r="I223" s="50" t="s">
        <v>3</v>
      </c>
      <c r="J223" s="48" t="s">
        <v>8</v>
      </c>
      <c r="K223" s="49" t="s">
        <v>18</v>
      </c>
      <c r="L223" s="50" t="s">
        <v>3</v>
      </c>
      <c r="M223" s="48" t="s">
        <v>8</v>
      </c>
      <c r="N223" s="49" t="s">
        <v>18</v>
      </c>
      <c r="O223" s="50" t="s">
        <v>3</v>
      </c>
      <c r="P223" s="48" t="s">
        <v>8</v>
      </c>
      <c r="Q223" s="49" t="s">
        <v>18</v>
      </c>
      <c r="R223" s="69" t="s">
        <v>3</v>
      </c>
      <c r="S223" s="51" t="s">
        <v>8</v>
      </c>
      <c r="T223" s="70" t="s">
        <v>18</v>
      </c>
      <c r="U223" s="50" t="s">
        <v>3</v>
      </c>
      <c r="V223" s="48" t="s">
        <v>8</v>
      </c>
    </row>
    <row r="224" spans="1:22" x14ac:dyDescent="0.2">
      <c r="A224" s="102" t="s">
        <v>116</v>
      </c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</row>
    <row r="225" spans="1:25" ht="15.75" x14ac:dyDescent="0.2">
      <c r="A225" s="20"/>
      <c r="B225" s="53"/>
      <c r="C225" s="24"/>
      <c r="D225" s="22"/>
      <c r="E225" s="23"/>
      <c r="F225" s="71"/>
      <c r="G225" s="24"/>
      <c r="H225" s="23"/>
      <c r="I225" s="22"/>
      <c r="J225" s="24"/>
      <c r="K225" s="23"/>
      <c r="L225" s="22"/>
      <c r="M225" s="24"/>
      <c r="N225" s="23"/>
      <c r="O225" s="22"/>
      <c r="P225" s="24"/>
      <c r="Q225" s="23"/>
      <c r="R225" s="22"/>
      <c r="S225" s="24"/>
      <c r="T225" s="23"/>
      <c r="U225" s="22"/>
      <c r="V225" s="24"/>
    </row>
    <row r="226" spans="1:25" x14ac:dyDescent="0.2">
      <c r="A226" s="150" t="s">
        <v>117</v>
      </c>
      <c r="B226" s="151"/>
      <c r="C226" s="56">
        <f>C225</f>
        <v>0</v>
      </c>
      <c r="D226" s="56">
        <f t="shared" ref="D226:V226" si="33">D225</f>
        <v>0</v>
      </c>
      <c r="E226" s="56"/>
      <c r="F226" s="56">
        <f t="shared" si="33"/>
        <v>0</v>
      </c>
      <c r="G226" s="56">
        <f t="shared" si="33"/>
        <v>0</v>
      </c>
      <c r="H226" s="56"/>
      <c r="I226" s="56"/>
      <c r="J226" s="56">
        <f t="shared" si="33"/>
        <v>0</v>
      </c>
      <c r="K226" s="56"/>
      <c r="L226" s="56"/>
      <c r="M226" s="56">
        <f t="shared" si="33"/>
        <v>0</v>
      </c>
      <c r="N226" s="56"/>
      <c r="O226" s="56"/>
      <c r="P226" s="56"/>
      <c r="Q226" s="56"/>
      <c r="R226" s="56">
        <f t="shared" si="33"/>
        <v>0</v>
      </c>
      <c r="S226" s="56"/>
      <c r="T226" s="56">
        <f t="shared" si="33"/>
        <v>0</v>
      </c>
      <c r="U226" s="56">
        <f t="shared" si="33"/>
        <v>0</v>
      </c>
      <c r="V226" s="56">
        <f t="shared" si="33"/>
        <v>0</v>
      </c>
    </row>
    <row r="227" spans="1:25" x14ac:dyDescent="0.2">
      <c r="A227" s="99" t="s">
        <v>118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7"/>
    </row>
    <row r="228" spans="1:25" x14ac:dyDescent="0.2">
      <c r="A228" s="150" t="s">
        <v>119</v>
      </c>
      <c r="B228" s="151"/>
      <c r="C228" s="56">
        <v>0</v>
      </c>
      <c r="D228" s="56">
        <v>0</v>
      </c>
      <c r="E228" s="56"/>
      <c r="F228" s="56">
        <v>0</v>
      </c>
      <c r="G228" s="56">
        <v>0</v>
      </c>
      <c r="H228" s="56"/>
      <c r="I228" s="56"/>
      <c r="J228" s="56">
        <v>0</v>
      </c>
      <c r="K228" s="56"/>
      <c r="L228" s="56"/>
      <c r="M228" s="56">
        <v>0</v>
      </c>
      <c r="N228" s="56"/>
      <c r="O228" s="56"/>
      <c r="P228" s="56"/>
      <c r="Q228" s="56"/>
      <c r="R228" s="56">
        <v>0</v>
      </c>
      <c r="S228" s="56"/>
      <c r="T228" s="56">
        <v>0</v>
      </c>
      <c r="U228" s="56">
        <v>0</v>
      </c>
      <c r="V228" s="56">
        <v>0</v>
      </c>
    </row>
    <row r="229" spans="1:25" x14ac:dyDescent="0.2">
      <c r="A229" s="99" t="s">
        <v>120</v>
      </c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7"/>
      <c r="Y229" s="2" t="s">
        <v>226</v>
      </c>
    </row>
    <row r="230" spans="1:25" ht="15.75" x14ac:dyDescent="0.2">
      <c r="A230" s="20" t="s">
        <v>57</v>
      </c>
      <c r="B230" s="53" t="s">
        <v>34</v>
      </c>
      <c r="C230" s="24">
        <f>SUM(G230,J230,M230,P230,S230,V230)</f>
        <v>75</v>
      </c>
      <c r="D230" s="22">
        <f>SUM(F230,I230,L230,O230,R230,U230)</f>
        <v>4</v>
      </c>
      <c r="E230" s="23" t="s">
        <v>43</v>
      </c>
      <c r="F230" s="71">
        <v>1</v>
      </c>
      <c r="G230" s="24">
        <v>15</v>
      </c>
      <c r="H230" s="23">
        <v>300</v>
      </c>
      <c r="I230" s="22"/>
      <c r="J230" s="24"/>
      <c r="K230" s="23"/>
      <c r="L230" s="22"/>
      <c r="M230" s="24"/>
      <c r="N230" s="23"/>
      <c r="O230" s="22">
        <v>3</v>
      </c>
      <c r="P230" s="24">
        <v>60</v>
      </c>
      <c r="Q230" s="23">
        <v>10</v>
      </c>
      <c r="R230" s="22"/>
      <c r="S230" s="24"/>
      <c r="T230" s="23"/>
      <c r="U230" s="22"/>
      <c r="V230" s="24"/>
    </row>
    <row r="231" spans="1:25" ht="15.75" x14ac:dyDescent="0.2">
      <c r="A231" s="152" t="s">
        <v>155</v>
      </c>
      <c r="B231" s="153"/>
      <c r="C231" s="174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6"/>
    </row>
    <row r="232" spans="1:25" ht="15.75" x14ac:dyDescent="0.2">
      <c r="A232" s="55" t="s">
        <v>156</v>
      </c>
      <c r="B232" s="53" t="s">
        <v>202</v>
      </c>
      <c r="C232" s="127">
        <f>SUM(G232,G233,G234,J232,J233,J234,M232,M233,M234,P232,P233,P234,S232,S233,S234,V232,V233,V234)</f>
        <v>80</v>
      </c>
      <c r="D232" s="125">
        <f>SUM(F232,F233,F234,I232,I233,I234,L232,L233,L234,O232,O233,O234,R232,R233,R234,U232,U233,U234)</f>
        <v>4</v>
      </c>
      <c r="E232" s="123" t="s">
        <v>43</v>
      </c>
      <c r="F232" s="71">
        <v>0.5</v>
      </c>
      <c r="G232" s="24">
        <v>15</v>
      </c>
      <c r="H232" s="23">
        <v>300</v>
      </c>
      <c r="I232" s="22"/>
      <c r="J232" s="24"/>
      <c r="K232" s="23"/>
      <c r="L232" s="22"/>
      <c r="M232" s="24"/>
      <c r="N232" s="23"/>
      <c r="O232" s="22">
        <v>2</v>
      </c>
      <c r="P232" s="24">
        <v>40</v>
      </c>
      <c r="Q232" s="23">
        <v>10</v>
      </c>
      <c r="R232" s="22"/>
      <c r="S232" s="24"/>
      <c r="T232" s="23"/>
      <c r="U232" s="22"/>
      <c r="V232" s="24"/>
    </row>
    <row r="233" spans="1:25" ht="15.75" x14ac:dyDescent="0.2">
      <c r="A233" s="55" t="s">
        <v>157</v>
      </c>
      <c r="B233" s="204" t="s">
        <v>34</v>
      </c>
      <c r="C233" s="231"/>
      <c r="D233" s="232"/>
      <c r="E233" s="154"/>
      <c r="F233" s="71"/>
      <c r="G233" s="24"/>
      <c r="H233" s="23"/>
      <c r="I233" s="22"/>
      <c r="J233" s="24"/>
      <c r="K233" s="23"/>
      <c r="L233" s="22"/>
      <c r="M233" s="24"/>
      <c r="N233" s="23"/>
      <c r="O233" s="22"/>
      <c r="P233" s="24"/>
      <c r="Q233" s="23"/>
      <c r="R233" s="22"/>
      <c r="S233" s="24"/>
      <c r="T233" s="23"/>
      <c r="U233" s="22"/>
      <c r="V233" s="24"/>
    </row>
    <row r="234" spans="1:25" ht="15.75" x14ac:dyDescent="0.2">
      <c r="A234" s="55" t="s">
        <v>158</v>
      </c>
      <c r="B234" s="204"/>
      <c r="C234" s="128"/>
      <c r="D234" s="126"/>
      <c r="E234" s="124"/>
      <c r="F234" s="71">
        <v>0.5</v>
      </c>
      <c r="G234" s="24">
        <v>10</v>
      </c>
      <c r="H234" s="23">
        <v>300</v>
      </c>
      <c r="I234" s="22"/>
      <c r="J234" s="24"/>
      <c r="K234" s="23"/>
      <c r="L234" s="22"/>
      <c r="M234" s="24"/>
      <c r="N234" s="23"/>
      <c r="O234" s="22"/>
      <c r="P234" s="24"/>
      <c r="Q234" s="23"/>
      <c r="R234" s="22">
        <v>1</v>
      </c>
      <c r="S234" s="24">
        <v>15</v>
      </c>
      <c r="T234" s="23">
        <v>10</v>
      </c>
      <c r="U234" s="22"/>
      <c r="V234" s="24"/>
    </row>
    <row r="235" spans="1:25" ht="15.75" x14ac:dyDescent="0.2">
      <c r="A235" s="20" t="s">
        <v>159</v>
      </c>
      <c r="B235" s="53" t="s">
        <v>34</v>
      </c>
      <c r="C235" s="24">
        <f>SUM(G235,J235,M235,P235,S235,V235)</f>
        <v>35</v>
      </c>
      <c r="D235" s="22">
        <f>SUM(F235,I235,L235,O235,R235,U235)</f>
        <v>2</v>
      </c>
      <c r="E235" s="23" t="s">
        <v>43</v>
      </c>
      <c r="F235" s="71">
        <v>0.5</v>
      </c>
      <c r="G235" s="24">
        <v>5</v>
      </c>
      <c r="H235" s="23">
        <v>300</v>
      </c>
      <c r="I235" s="22"/>
      <c r="J235" s="24"/>
      <c r="K235" s="23"/>
      <c r="L235" s="22"/>
      <c r="M235" s="24"/>
      <c r="N235" s="23"/>
      <c r="O235" s="22">
        <v>1.5</v>
      </c>
      <c r="P235" s="24">
        <v>30</v>
      </c>
      <c r="Q235" s="23">
        <v>10</v>
      </c>
      <c r="R235" s="22"/>
      <c r="S235" s="24"/>
      <c r="T235" s="23"/>
      <c r="U235" s="22"/>
      <c r="V235" s="24"/>
    </row>
    <row r="236" spans="1:25" x14ac:dyDescent="0.2">
      <c r="A236" s="150" t="s">
        <v>121</v>
      </c>
      <c r="B236" s="151"/>
      <c r="C236" s="56">
        <f>SUM(C230,C232:C235)</f>
        <v>190</v>
      </c>
      <c r="D236" s="56">
        <f t="shared" ref="D236:V236" si="34">SUM(D230,D232:D235)</f>
        <v>10</v>
      </c>
      <c r="E236" s="56"/>
      <c r="F236" s="56">
        <f t="shared" si="34"/>
        <v>2.5</v>
      </c>
      <c r="G236" s="56">
        <f t="shared" si="34"/>
        <v>45</v>
      </c>
      <c r="H236" s="56"/>
      <c r="I236" s="56">
        <f t="shared" si="34"/>
        <v>0</v>
      </c>
      <c r="J236" s="56">
        <f t="shared" si="34"/>
        <v>0</v>
      </c>
      <c r="K236" s="56"/>
      <c r="L236" s="56">
        <f t="shared" si="34"/>
        <v>0</v>
      </c>
      <c r="M236" s="56">
        <f t="shared" si="34"/>
        <v>0</v>
      </c>
      <c r="N236" s="56"/>
      <c r="O236" s="56">
        <f t="shared" si="34"/>
        <v>6.5</v>
      </c>
      <c r="P236" s="56">
        <f t="shared" si="34"/>
        <v>130</v>
      </c>
      <c r="Q236" s="56"/>
      <c r="R236" s="56">
        <f t="shared" si="34"/>
        <v>1</v>
      </c>
      <c r="S236" s="56">
        <f t="shared" si="34"/>
        <v>15</v>
      </c>
      <c r="T236" s="56"/>
      <c r="U236" s="56">
        <f t="shared" si="34"/>
        <v>0</v>
      </c>
      <c r="V236" s="56">
        <f t="shared" si="34"/>
        <v>0</v>
      </c>
    </row>
    <row r="237" spans="1:25" x14ac:dyDescent="0.2">
      <c r="A237" s="99" t="s">
        <v>122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7"/>
    </row>
    <row r="238" spans="1:25" ht="31.5" x14ac:dyDescent="0.2">
      <c r="A238" s="20" t="s">
        <v>165</v>
      </c>
      <c r="B238" s="53" t="s">
        <v>147</v>
      </c>
      <c r="C238" s="24">
        <f>SUM(G238,J238,M238,S238,V238)</f>
        <v>30</v>
      </c>
      <c r="D238" s="22">
        <f>SUM(F238,I238,L238,R238,U238)</f>
        <v>1</v>
      </c>
      <c r="E238" s="58" t="s">
        <v>39</v>
      </c>
      <c r="F238" s="71">
        <v>0.5</v>
      </c>
      <c r="G238" s="59">
        <v>20</v>
      </c>
      <c r="H238" s="23">
        <v>300</v>
      </c>
      <c r="I238" s="60"/>
      <c r="J238" s="59"/>
      <c r="K238" s="23"/>
      <c r="L238" s="60"/>
      <c r="M238" s="59"/>
      <c r="N238" s="58"/>
      <c r="O238" s="60"/>
      <c r="P238" s="59"/>
      <c r="Q238" s="58"/>
      <c r="R238" s="22">
        <v>0.5</v>
      </c>
      <c r="S238" s="24">
        <v>10</v>
      </c>
      <c r="T238" s="23">
        <v>5</v>
      </c>
      <c r="U238" s="22"/>
      <c r="V238" s="24"/>
    </row>
    <row r="239" spans="1:25" ht="31.5" x14ac:dyDescent="0.2">
      <c r="A239" s="20" t="s">
        <v>166</v>
      </c>
      <c r="B239" s="53" t="s">
        <v>233</v>
      </c>
      <c r="C239" s="24">
        <f t="shared" ref="C239:C244" si="35">SUM(G239,J239,M239,S239,V239)</f>
        <v>20</v>
      </c>
      <c r="D239" s="22">
        <f t="shared" ref="D239:D244" si="36">SUM(F239,I239,L239,R239,U239)</f>
        <v>1</v>
      </c>
      <c r="E239" s="58" t="s">
        <v>39</v>
      </c>
      <c r="F239" s="71">
        <v>0.5</v>
      </c>
      <c r="G239" s="59">
        <v>10</v>
      </c>
      <c r="H239" s="23">
        <v>300</v>
      </c>
      <c r="I239" s="60"/>
      <c r="J239" s="59"/>
      <c r="K239" s="23"/>
      <c r="L239" s="60"/>
      <c r="M239" s="59"/>
      <c r="N239" s="58"/>
      <c r="O239" s="60"/>
      <c r="P239" s="59"/>
      <c r="Q239" s="58"/>
      <c r="R239" s="22">
        <v>0.5</v>
      </c>
      <c r="S239" s="24">
        <v>10</v>
      </c>
      <c r="T239" s="23">
        <v>5</v>
      </c>
      <c r="U239" s="22"/>
      <c r="V239" s="24"/>
    </row>
    <row r="240" spans="1:25" ht="31.5" x14ac:dyDescent="0.2">
      <c r="A240" s="20" t="s">
        <v>72</v>
      </c>
      <c r="B240" s="53" t="s">
        <v>234</v>
      </c>
      <c r="C240" s="24">
        <f t="shared" si="35"/>
        <v>20</v>
      </c>
      <c r="D240" s="22">
        <f t="shared" si="36"/>
        <v>1</v>
      </c>
      <c r="E240" s="58" t="s">
        <v>39</v>
      </c>
      <c r="F240" s="71">
        <v>0.5</v>
      </c>
      <c r="G240" s="59">
        <v>10</v>
      </c>
      <c r="H240" s="23">
        <v>300</v>
      </c>
      <c r="I240" s="60"/>
      <c r="J240" s="59"/>
      <c r="K240" s="23"/>
      <c r="L240" s="60"/>
      <c r="M240" s="59"/>
      <c r="N240" s="58"/>
      <c r="O240" s="60"/>
      <c r="P240" s="59"/>
      <c r="Q240" s="58"/>
      <c r="R240" s="22">
        <v>0.5</v>
      </c>
      <c r="S240" s="24">
        <v>10</v>
      </c>
      <c r="T240" s="23">
        <v>5</v>
      </c>
      <c r="U240" s="22"/>
      <c r="V240" s="24"/>
    </row>
    <row r="241" spans="1:22" ht="15.75" x14ac:dyDescent="0.2">
      <c r="A241" s="20" t="s">
        <v>71</v>
      </c>
      <c r="B241" s="53" t="s">
        <v>34</v>
      </c>
      <c r="C241" s="24">
        <f t="shared" si="35"/>
        <v>35</v>
      </c>
      <c r="D241" s="22">
        <f t="shared" si="36"/>
        <v>2</v>
      </c>
      <c r="E241" s="58" t="s">
        <v>39</v>
      </c>
      <c r="F241" s="71">
        <v>1</v>
      </c>
      <c r="G241" s="59">
        <v>20</v>
      </c>
      <c r="H241" s="23">
        <v>300</v>
      </c>
      <c r="I241" s="60"/>
      <c r="J241" s="59"/>
      <c r="K241" s="23"/>
      <c r="L241" s="60"/>
      <c r="M241" s="59"/>
      <c r="N241" s="58"/>
      <c r="O241" s="60"/>
      <c r="P241" s="59"/>
      <c r="Q241" s="58"/>
      <c r="R241" s="22">
        <v>1</v>
      </c>
      <c r="S241" s="24">
        <v>15</v>
      </c>
      <c r="T241" s="23">
        <v>5</v>
      </c>
      <c r="U241" s="22"/>
      <c r="V241" s="24"/>
    </row>
    <row r="242" spans="1:22" ht="25.5" x14ac:dyDescent="0.2">
      <c r="A242" s="20" t="s">
        <v>73</v>
      </c>
      <c r="B242" s="53" t="s">
        <v>265</v>
      </c>
      <c r="C242" s="24">
        <f t="shared" si="35"/>
        <v>20</v>
      </c>
      <c r="D242" s="22">
        <f t="shared" si="36"/>
        <v>1</v>
      </c>
      <c r="E242" s="58" t="s">
        <v>39</v>
      </c>
      <c r="F242" s="71">
        <v>0.5</v>
      </c>
      <c r="G242" s="59">
        <v>10</v>
      </c>
      <c r="H242" s="23">
        <v>300</v>
      </c>
      <c r="I242" s="60"/>
      <c r="J242" s="59"/>
      <c r="K242" s="23"/>
      <c r="L242" s="60"/>
      <c r="M242" s="59"/>
      <c r="N242" s="58"/>
      <c r="O242" s="60"/>
      <c r="P242" s="59"/>
      <c r="Q242" s="58"/>
      <c r="R242" s="22">
        <v>0.5</v>
      </c>
      <c r="S242" s="24">
        <v>10</v>
      </c>
      <c r="T242" s="23">
        <v>5</v>
      </c>
      <c r="U242" s="22"/>
      <c r="V242" s="24"/>
    </row>
    <row r="243" spans="1:22" ht="31.5" x14ac:dyDescent="0.2">
      <c r="A243" s="20" t="s">
        <v>168</v>
      </c>
      <c r="B243" s="121" t="s">
        <v>202</v>
      </c>
      <c r="C243" s="24">
        <f t="shared" si="35"/>
        <v>20</v>
      </c>
      <c r="D243" s="22">
        <f t="shared" si="36"/>
        <v>1</v>
      </c>
      <c r="E243" s="58" t="s">
        <v>39</v>
      </c>
      <c r="F243" s="71">
        <v>0.5</v>
      </c>
      <c r="G243" s="59">
        <v>10</v>
      </c>
      <c r="H243" s="23">
        <v>300</v>
      </c>
      <c r="I243" s="60"/>
      <c r="J243" s="59"/>
      <c r="K243" s="23"/>
      <c r="L243" s="60"/>
      <c r="M243" s="59"/>
      <c r="N243" s="58"/>
      <c r="O243" s="60"/>
      <c r="P243" s="59"/>
      <c r="Q243" s="58"/>
      <c r="R243" s="22">
        <v>0.5</v>
      </c>
      <c r="S243" s="24">
        <v>10</v>
      </c>
      <c r="T243" s="23">
        <v>5</v>
      </c>
      <c r="U243" s="22"/>
      <c r="V243" s="24"/>
    </row>
    <row r="244" spans="1:22" ht="31.5" x14ac:dyDescent="0.2">
      <c r="A244" s="20" t="s">
        <v>167</v>
      </c>
      <c r="B244" s="53" t="s">
        <v>34</v>
      </c>
      <c r="C244" s="24">
        <f t="shared" si="35"/>
        <v>35</v>
      </c>
      <c r="D244" s="22">
        <f t="shared" si="36"/>
        <v>2</v>
      </c>
      <c r="E244" s="58" t="s">
        <v>39</v>
      </c>
      <c r="F244" s="71">
        <v>1</v>
      </c>
      <c r="G244" s="59">
        <v>20</v>
      </c>
      <c r="H244" s="23">
        <v>300</v>
      </c>
      <c r="I244" s="60"/>
      <c r="J244" s="59"/>
      <c r="K244" s="23"/>
      <c r="L244" s="60"/>
      <c r="M244" s="59"/>
      <c r="N244" s="58"/>
      <c r="O244" s="60"/>
      <c r="P244" s="59"/>
      <c r="Q244" s="58"/>
      <c r="R244" s="22">
        <v>1</v>
      </c>
      <c r="S244" s="24">
        <v>15</v>
      </c>
      <c r="T244" s="23">
        <v>5</v>
      </c>
      <c r="U244" s="22"/>
      <c r="V244" s="24"/>
    </row>
    <row r="245" spans="1:22" x14ac:dyDescent="0.2">
      <c r="A245" s="150" t="s">
        <v>123</v>
      </c>
      <c r="B245" s="151"/>
      <c r="C245" s="56">
        <f>SUM(C238:C244)</f>
        <v>180</v>
      </c>
      <c r="D245" s="56">
        <f t="shared" ref="D245:V245" si="37">SUM(D238:D244)</f>
        <v>9</v>
      </c>
      <c r="E245" s="56"/>
      <c r="F245" s="56">
        <f t="shared" si="37"/>
        <v>4.5</v>
      </c>
      <c r="G245" s="56">
        <f t="shared" si="37"/>
        <v>100</v>
      </c>
      <c r="H245" s="56"/>
      <c r="I245" s="56">
        <f t="shared" si="37"/>
        <v>0</v>
      </c>
      <c r="J245" s="56">
        <f t="shared" si="37"/>
        <v>0</v>
      </c>
      <c r="K245" s="56"/>
      <c r="L245" s="56">
        <f t="shared" si="37"/>
        <v>0</v>
      </c>
      <c r="M245" s="56">
        <f t="shared" si="37"/>
        <v>0</v>
      </c>
      <c r="N245" s="56"/>
      <c r="O245" s="56">
        <f t="shared" si="37"/>
        <v>0</v>
      </c>
      <c r="P245" s="56">
        <f t="shared" si="37"/>
        <v>0</v>
      </c>
      <c r="Q245" s="56"/>
      <c r="R245" s="56">
        <f t="shared" si="37"/>
        <v>4.5</v>
      </c>
      <c r="S245" s="56">
        <f t="shared" si="37"/>
        <v>80</v>
      </c>
      <c r="T245" s="56"/>
      <c r="U245" s="56">
        <f t="shared" si="37"/>
        <v>0</v>
      </c>
      <c r="V245" s="56">
        <f t="shared" si="37"/>
        <v>0</v>
      </c>
    </row>
    <row r="246" spans="1:22" x14ac:dyDescent="0.2">
      <c r="A246" s="99" t="s">
        <v>192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7"/>
    </row>
    <row r="247" spans="1:22" x14ac:dyDescent="0.2">
      <c r="A247" s="7"/>
      <c r="B247" s="57"/>
      <c r="C247" s="24"/>
      <c r="D247" s="22"/>
      <c r="E247" s="58"/>
      <c r="F247" s="22"/>
      <c r="G247" s="59"/>
      <c r="H247" s="23"/>
      <c r="I247" s="60"/>
      <c r="J247" s="59"/>
      <c r="K247" s="23"/>
      <c r="L247" s="60"/>
      <c r="M247" s="59"/>
      <c r="N247" s="58"/>
      <c r="O247" s="60"/>
      <c r="P247" s="59"/>
      <c r="Q247" s="58"/>
      <c r="R247" s="22"/>
      <c r="S247" s="24"/>
      <c r="T247" s="23"/>
      <c r="U247" s="22"/>
      <c r="V247" s="24"/>
    </row>
    <row r="248" spans="1:22" x14ac:dyDescent="0.2">
      <c r="A248" s="150" t="s">
        <v>125</v>
      </c>
      <c r="B248" s="151"/>
      <c r="C248" s="56">
        <f>SUM(C247:C247)</f>
        <v>0</v>
      </c>
      <c r="D248" s="56">
        <f t="shared" ref="D248:V248" si="38">SUM(D247:D247)</f>
        <v>0</v>
      </c>
      <c r="E248" s="56"/>
      <c r="F248" s="56">
        <f t="shared" si="38"/>
        <v>0</v>
      </c>
      <c r="G248" s="56">
        <f t="shared" si="38"/>
        <v>0</v>
      </c>
      <c r="H248" s="56"/>
      <c r="I248" s="56">
        <f t="shared" si="38"/>
        <v>0</v>
      </c>
      <c r="J248" s="56">
        <f t="shared" si="38"/>
        <v>0</v>
      </c>
      <c r="K248" s="56"/>
      <c r="L248" s="56">
        <f t="shared" si="38"/>
        <v>0</v>
      </c>
      <c r="M248" s="56">
        <f t="shared" si="38"/>
        <v>0</v>
      </c>
      <c r="N248" s="56"/>
      <c r="O248" s="56">
        <f t="shared" si="38"/>
        <v>0</v>
      </c>
      <c r="P248" s="56">
        <f t="shared" si="38"/>
        <v>0</v>
      </c>
      <c r="Q248" s="56"/>
      <c r="R248" s="56">
        <f t="shared" si="38"/>
        <v>0</v>
      </c>
      <c r="S248" s="56">
        <f t="shared" si="38"/>
        <v>0</v>
      </c>
      <c r="T248" s="56"/>
      <c r="U248" s="56">
        <f t="shared" si="38"/>
        <v>0</v>
      </c>
      <c r="V248" s="56">
        <f t="shared" si="38"/>
        <v>0</v>
      </c>
    </row>
    <row r="249" spans="1:22" x14ac:dyDescent="0.2">
      <c r="A249" s="99" t="s">
        <v>124</v>
      </c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7"/>
    </row>
    <row r="250" spans="1:22" ht="15.75" x14ac:dyDescent="0.2">
      <c r="A250" s="20" t="s">
        <v>164</v>
      </c>
      <c r="B250" s="53" t="s">
        <v>202</v>
      </c>
      <c r="C250" s="24">
        <f>SUM(G250,J250,M250,S250,V250)</f>
        <v>300</v>
      </c>
      <c r="D250" s="22">
        <f>SUM(F250,I250,L250,R250,U250)</f>
        <v>11</v>
      </c>
      <c r="E250" s="58"/>
      <c r="F250" s="72"/>
      <c r="G250" s="59"/>
      <c r="H250" s="23"/>
      <c r="I250" s="60"/>
      <c r="J250" s="59"/>
      <c r="K250" s="58"/>
      <c r="L250" s="60"/>
      <c r="M250" s="59"/>
      <c r="N250" s="58"/>
      <c r="O250" s="60"/>
      <c r="P250" s="59"/>
      <c r="Q250" s="58"/>
      <c r="R250" s="22"/>
      <c r="S250" s="24"/>
      <c r="T250" s="23"/>
      <c r="U250" s="22">
        <v>11</v>
      </c>
      <c r="V250" s="24">
        <v>300</v>
      </c>
    </row>
    <row r="251" spans="1:22" x14ac:dyDescent="0.2">
      <c r="A251" s="150" t="s">
        <v>126</v>
      </c>
      <c r="B251" s="151"/>
      <c r="C251" s="56">
        <f>SUM(C250)</f>
        <v>300</v>
      </c>
      <c r="D251" s="56">
        <f t="shared" ref="D251:V251" si="39">SUM(D250)</f>
        <v>11</v>
      </c>
      <c r="E251" s="56"/>
      <c r="F251" s="56">
        <f t="shared" si="39"/>
        <v>0</v>
      </c>
      <c r="G251" s="56">
        <f t="shared" si="39"/>
        <v>0</v>
      </c>
      <c r="H251" s="56"/>
      <c r="I251" s="56">
        <f t="shared" si="39"/>
        <v>0</v>
      </c>
      <c r="J251" s="56">
        <f t="shared" si="39"/>
        <v>0</v>
      </c>
      <c r="K251" s="56"/>
      <c r="L251" s="56">
        <f t="shared" si="39"/>
        <v>0</v>
      </c>
      <c r="M251" s="56">
        <f t="shared" si="39"/>
        <v>0</v>
      </c>
      <c r="N251" s="56"/>
      <c r="O251" s="56">
        <f t="shared" si="39"/>
        <v>0</v>
      </c>
      <c r="P251" s="56">
        <f t="shared" si="39"/>
        <v>0</v>
      </c>
      <c r="Q251" s="56"/>
      <c r="R251" s="56">
        <f t="shared" si="39"/>
        <v>0</v>
      </c>
      <c r="S251" s="56">
        <f t="shared" si="39"/>
        <v>0</v>
      </c>
      <c r="T251" s="56"/>
      <c r="U251" s="56">
        <f t="shared" si="39"/>
        <v>11</v>
      </c>
      <c r="V251" s="56">
        <f t="shared" si="39"/>
        <v>300</v>
      </c>
    </row>
    <row r="252" spans="1:22" x14ac:dyDescent="0.2">
      <c r="A252" s="101" t="s">
        <v>127</v>
      </c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5"/>
    </row>
    <row r="253" spans="1:22" x14ac:dyDescent="0.2">
      <c r="A253" s="99" t="s">
        <v>128</v>
      </c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7"/>
    </row>
    <row r="254" spans="1:22" x14ac:dyDescent="0.2">
      <c r="A254" s="3"/>
      <c r="B254" s="62"/>
      <c r="C254" s="24"/>
      <c r="D254" s="22"/>
      <c r="E254" s="58"/>
      <c r="F254" s="72"/>
      <c r="G254" s="59"/>
      <c r="H254" s="23"/>
      <c r="I254" s="60"/>
      <c r="J254" s="59"/>
      <c r="K254" s="58"/>
      <c r="L254" s="60"/>
      <c r="M254" s="59"/>
      <c r="N254" s="58"/>
      <c r="O254" s="60"/>
      <c r="P254" s="59"/>
      <c r="Q254" s="58"/>
      <c r="R254" s="22"/>
      <c r="S254" s="24"/>
      <c r="T254" s="23"/>
      <c r="U254" s="22"/>
      <c r="V254" s="24"/>
    </row>
    <row r="255" spans="1:22" x14ac:dyDescent="0.2">
      <c r="A255" s="202" t="s">
        <v>129</v>
      </c>
      <c r="B255" s="203"/>
      <c r="C255" s="63">
        <f>SUM(C254:C254)</f>
        <v>0</v>
      </c>
      <c r="D255" s="63">
        <f t="shared" ref="D255:V255" si="40">SUM(D254:D254)</f>
        <v>0</v>
      </c>
      <c r="E255" s="63"/>
      <c r="F255" s="63">
        <f t="shared" si="40"/>
        <v>0</v>
      </c>
      <c r="G255" s="63">
        <f t="shared" si="40"/>
        <v>0</v>
      </c>
      <c r="H255" s="63"/>
      <c r="I255" s="63">
        <f t="shared" si="40"/>
        <v>0</v>
      </c>
      <c r="J255" s="63">
        <f t="shared" si="40"/>
        <v>0</v>
      </c>
      <c r="K255" s="63"/>
      <c r="L255" s="63">
        <f t="shared" si="40"/>
        <v>0</v>
      </c>
      <c r="M255" s="63">
        <f t="shared" si="40"/>
        <v>0</v>
      </c>
      <c r="N255" s="63"/>
      <c r="O255" s="63">
        <f t="shared" si="40"/>
        <v>0</v>
      </c>
      <c r="P255" s="63">
        <f t="shared" si="40"/>
        <v>0</v>
      </c>
      <c r="Q255" s="63"/>
      <c r="R255" s="63">
        <f t="shared" si="40"/>
        <v>0</v>
      </c>
      <c r="S255" s="63">
        <f t="shared" si="40"/>
        <v>0</v>
      </c>
      <c r="T255" s="63"/>
      <c r="U255" s="63">
        <f t="shared" si="40"/>
        <v>0</v>
      </c>
      <c r="V255" s="63">
        <f t="shared" si="40"/>
        <v>0</v>
      </c>
    </row>
    <row r="256" spans="1:22" x14ac:dyDescent="0.2">
      <c r="A256" s="102" t="s">
        <v>130</v>
      </c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6"/>
    </row>
    <row r="257" spans="1:22" x14ac:dyDescent="0.2">
      <c r="A257" s="1"/>
      <c r="B257" s="23"/>
      <c r="C257" s="24"/>
      <c r="D257" s="71"/>
      <c r="E257" s="23"/>
      <c r="F257" s="22"/>
      <c r="G257" s="24"/>
      <c r="H257" s="23"/>
      <c r="I257" s="22"/>
      <c r="J257" s="24"/>
      <c r="K257" s="23"/>
      <c r="L257" s="22"/>
      <c r="M257" s="24"/>
      <c r="N257" s="23"/>
      <c r="O257" s="22"/>
      <c r="P257" s="24"/>
      <c r="Q257" s="23"/>
      <c r="R257" s="22"/>
      <c r="S257" s="24"/>
      <c r="T257" s="23"/>
      <c r="U257" s="22"/>
      <c r="V257" s="24"/>
    </row>
    <row r="258" spans="1:22" x14ac:dyDescent="0.2">
      <c r="A258" s="224" t="s">
        <v>131</v>
      </c>
      <c r="B258" s="225"/>
      <c r="C258" s="63">
        <f>SUM(C257:C257)</f>
        <v>0</v>
      </c>
      <c r="D258" s="63">
        <f>SUM(D257:D257)</f>
        <v>0</v>
      </c>
      <c r="E258" s="63"/>
      <c r="F258" s="63">
        <f>SUM(F257:F257)</f>
        <v>0</v>
      </c>
      <c r="G258" s="63">
        <f>SUM(G257:G257)</f>
        <v>0</v>
      </c>
      <c r="H258" s="63"/>
      <c r="I258" s="63"/>
      <c r="J258" s="63">
        <f>SUM(J257:J257)</f>
        <v>0</v>
      </c>
      <c r="K258" s="63"/>
      <c r="L258" s="63"/>
      <c r="M258" s="63">
        <f>SUM(M257:M257)</f>
        <v>0</v>
      </c>
      <c r="N258" s="63"/>
      <c r="O258" s="63"/>
      <c r="P258" s="63"/>
      <c r="Q258" s="63"/>
      <c r="R258" s="63">
        <f>SUM(R257:R257)</f>
        <v>0</v>
      </c>
      <c r="S258" s="63"/>
      <c r="T258" s="63">
        <f>SUM(T257:T257)</f>
        <v>0</v>
      </c>
      <c r="U258" s="63">
        <f>SUM(U257:U257)</f>
        <v>0</v>
      </c>
      <c r="V258" s="63">
        <f>SUM(V257:V257)</f>
        <v>0</v>
      </c>
    </row>
    <row r="259" spans="1:22" x14ac:dyDescent="0.2">
      <c r="A259" s="222" t="s">
        <v>55</v>
      </c>
      <c r="B259" s="223"/>
      <c r="C259" s="64">
        <f>SUM(C226,C228,C236,C245,C248,C251,C255)</f>
        <v>670</v>
      </c>
      <c r="D259" s="64">
        <f>SUM(D226,D228,D236,D245,D248,D251,D255)</f>
        <v>30</v>
      </c>
      <c r="E259" s="64"/>
      <c r="F259" s="64">
        <f>SUM(F226,F228,F236,F245,F248,F251,F255)</f>
        <v>7</v>
      </c>
      <c r="G259" s="64">
        <f>SUM(G226,G228,G236,G245,G248,G251,G255)</f>
        <v>145</v>
      </c>
      <c r="H259" s="64"/>
      <c r="I259" s="64">
        <f>SUM(I226,I228,I236,I245,I248,I251,I255)</f>
        <v>0</v>
      </c>
      <c r="J259" s="64">
        <f>SUM(J226,J228,J236,J245,J248,J251,J255)</f>
        <v>0</v>
      </c>
      <c r="K259" s="64"/>
      <c r="L259" s="64">
        <f>SUM(L226,L228,L236,L245,L248,L251,L255)</f>
        <v>0</v>
      </c>
      <c r="M259" s="64">
        <f>SUM(M226,M228,M236,M245,M248,M251,M255)</f>
        <v>0</v>
      </c>
      <c r="N259" s="64"/>
      <c r="O259" s="64">
        <f>SUM(O226,O228,O236,O245,O248,O251,O255)</f>
        <v>6.5</v>
      </c>
      <c r="P259" s="64">
        <f>SUM(P226,P228,P236,P245,P248,P251,P255)</f>
        <v>130</v>
      </c>
      <c r="Q259" s="64"/>
      <c r="R259" s="64">
        <f>SUM(R226,R228,R236,R245,R248,R251,R255)</f>
        <v>5.5</v>
      </c>
      <c r="S259" s="64">
        <f>SUM(S226,S228,S236,S245,S248,S251,S255)</f>
        <v>95</v>
      </c>
      <c r="T259" s="64"/>
      <c r="U259" s="64">
        <f>SUM(U226,U228,U236,U245,U248,U251,U255)</f>
        <v>11</v>
      </c>
      <c r="V259" s="64">
        <f>SUM(V226,V228,V236,V245,V248,V251,V255)</f>
        <v>300</v>
      </c>
    </row>
    <row r="260" spans="1:22" x14ac:dyDescent="0.2">
      <c r="A260" s="65"/>
      <c r="B260" s="65"/>
      <c r="C260" s="29"/>
      <c r="D260" s="29"/>
      <c r="E260" s="29"/>
      <c r="F260" s="29"/>
      <c r="G260" s="29"/>
      <c r="H260" s="29"/>
      <c r="I260" s="29"/>
    </row>
    <row r="261" spans="1:22" x14ac:dyDescent="0.2">
      <c r="A261" s="37"/>
      <c r="B261" s="37"/>
      <c r="C261" s="29"/>
      <c r="D261" s="29"/>
      <c r="E261" s="29"/>
      <c r="F261" s="29"/>
      <c r="G261" s="29"/>
      <c r="H261" s="29"/>
      <c r="I261" s="29"/>
    </row>
    <row r="262" spans="1:22" x14ac:dyDescent="0.2">
      <c r="A262" s="37"/>
      <c r="B262" s="37"/>
      <c r="C262" s="29"/>
      <c r="D262" s="29"/>
      <c r="E262" s="29"/>
      <c r="F262" s="29"/>
      <c r="G262" s="29"/>
      <c r="H262" s="29"/>
      <c r="I262" s="29"/>
    </row>
    <row r="263" spans="1:22" x14ac:dyDescent="0.2">
      <c r="A263" s="37"/>
      <c r="B263" s="66" t="s">
        <v>14</v>
      </c>
      <c r="E263" s="29"/>
      <c r="F263" s="29"/>
      <c r="G263" s="37"/>
      <c r="H263" s="37"/>
      <c r="I263" s="37"/>
      <c r="J263" s="37"/>
      <c r="K263" s="37"/>
      <c r="L263" s="37"/>
      <c r="M263" s="37"/>
      <c r="N263" s="29"/>
      <c r="O263" s="29"/>
      <c r="P263" s="29"/>
      <c r="Q263" s="29"/>
      <c r="R263" s="29"/>
      <c r="S263" s="29"/>
      <c r="T263" s="29"/>
      <c r="U263" s="29"/>
      <c r="V263" s="29"/>
    </row>
    <row r="264" spans="1:22" x14ac:dyDescent="0.2">
      <c r="A264" s="37"/>
      <c r="B264" s="5" t="s">
        <v>25</v>
      </c>
      <c r="C264" s="28">
        <v>0</v>
      </c>
      <c r="E264" s="29"/>
      <c r="F264" s="29"/>
      <c r="G264" s="4"/>
      <c r="H264" s="4"/>
      <c r="I264" s="4"/>
      <c r="J264" s="4"/>
      <c r="K264" s="4"/>
      <c r="L264" s="4"/>
      <c r="M264" s="4"/>
      <c r="N264" s="29"/>
      <c r="O264" s="29"/>
      <c r="P264" s="29"/>
      <c r="Q264" s="29"/>
      <c r="R264" s="29"/>
      <c r="S264" s="29"/>
      <c r="T264" s="29"/>
      <c r="U264" s="29"/>
      <c r="V264" s="29"/>
    </row>
    <row r="265" spans="1:22" x14ac:dyDescent="0.2">
      <c r="A265" s="37"/>
      <c r="B265" s="67" t="s">
        <v>26</v>
      </c>
      <c r="C265" s="28">
        <f>SUM(G259,J259,M259)</f>
        <v>145</v>
      </c>
      <c r="E265" s="29"/>
      <c r="F265" s="29"/>
      <c r="G265" s="4"/>
      <c r="H265" s="4"/>
      <c r="I265" s="4"/>
      <c r="J265" s="4"/>
      <c r="K265" s="4"/>
      <c r="L265" s="4"/>
      <c r="M265" s="4"/>
      <c r="N265" s="29"/>
      <c r="O265" s="29"/>
      <c r="P265" s="29"/>
      <c r="Q265" s="29"/>
      <c r="R265" s="29"/>
      <c r="S265" s="29"/>
      <c r="T265" s="29"/>
      <c r="U265" s="29"/>
      <c r="V265" s="29"/>
    </row>
    <row r="266" spans="1:22" x14ac:dyDescent="0.2">
      <c r="A266" s="37"/>
      <c r="B266" s="67" t="s">
        <v>3</v>
      </c>
      <c r="C266" s="28">
        <f>SUM(F259,I259,L259)</f>
        <v>7</v>
      </c>
      <c r="E266" s="29"/>
      <c r="F266" s="29"/>
      <c r="G266" s="4"/>
      <c r="H266" s="4"/>
      <c r="I266" s="4"/>
      <c r="J266" s="4"/>
      <c r="K266" s="4"/>
      <c r="L266" s="4"/>
      <c r="M266" s="4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x14ac:dyDescent="0.2">
      <c r="A267" s="37"/>
      <c r="B267" s="68"/>
      <c r="C267" s="4"/>
      <c r="E267" s="29"/>
      <c r="F267" s="29"/>
      <c r="G267" s="4"/>
      <c r="H267" s="4"/>
      <c r="I267" s="4"/>
      <c r="J267" s="4"/>
      <c r="K267" s="4"/>
      <c r="L267" s="4"/>
      <c r="M267" s="4"/>
      <c r="N267" s="29"/>
      <c r="O267" s="29"/>
      <c r="P267" s="29"/>
      <c r="Q267" s="29"/>
      <c r="R267" s="29"/>
      <c r="S267" s="29"/>
      <c r="T267" s="29"/>
      <c r="U267" s="29"/>
      <c r="V267" s="29"/>
    </row>
    <row r="268" spans="1:22" x14ac:dyDescent="0.2">
      <c r="A268" s="37"/>
      <c r="B268" s="66" t="s">
        <v>15</v>
      </c>
      <c r="C268" s="4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x14ac:dyDescent="0.2">
      <c r="A269" s="37"/>
      <c r="B269" s="5" t="s">
        <v>25</v>
      </c>
      <c r="C269" s="28">
        <v>3</v>
      </c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</row>
    <row r="270" spans="1:22" x14ac:dyDescent="0.2">
      <c r="B270" s="5" t="s">
        <v>26</v>
      </c>
      <c r="C270" s="28">
        <f>SUM(P259,S259,V259)</f>
        <v>525</v>
      </c>
      <c r="D270" s="29"/>
      <c r="E270" s="29"/>
      <c r="F270" s="29"/>
      <c r="G270" s="29"/>
      <c r="H270" s="29"/>
      <c r="I270" s="29"/>
      <c r="J270" s="29"/>
    </row>
    <row r="271" spans="1:22" x14ac:dyDescent="0.2">
      <c r="A271" s="37"/>
      <c r="B271" s="67" t="s">
        <v>3</v>
      </c>
      <c r="C271" s="28">
        <f>SUM(O259,R259,U259)</f>
        <v>23</v>
      </c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</row>
    <row r="272" spans="1:22" x14ac:dyDescent="0.2">
      <c r="B272" s="38"/>
    </row>
    <row r="273" spans="1:22" x14ac:dyDescent="0.2">
      <c r="B273" s="38"/>
    </row>
    <row r="274" spans="1:22" x14ac:dyDescent="0.2">
      <c r="B274" s="38"/>
    </row>
    <row r="275" spans="1:22" x14ac:dyDescent="0.2">
      <c r="B275" s="38"/>
    </row>
    <row r="276" spans="1:22" x14ac:dyDescent="0.2">
      <c r="B276" s="38"/>
    </row>
    <row r="277" spans="1:22" x14ac:dyDescent="0.2">
      <c r="B277" s="38"/>
    </row>
    <row r="278" spans="1:22" x14ac:dyDescent="0.2">
      <c r="B278" s="38"/>
    </row>
    <row r="279" spans="1:22" x14ac:dyDescent="0.2">
      <c r="B279" s="38"/>
    </row>
    <row r="280" spans="1:22" x14ac:dyDescent="0.2">
      <c r="B280" s="38"/>
    </row>
    <row r="281" spans="1:22" x14ac:dyDescent="0.2">
      <c r="A281" s="29" t="s">
        <v>12</v>
      </c>
      <c r="B281" s="147" t="s">
        <v>276</v>
      </c>
      <c r="C281" s="147"/>
      <c r="D281" s="147"/>
      <c r="E281" s="147"/>
      <c r="F281" s="147"/>
      <c r="G281" s="147"/>
      <c r="H281" s="147"/>
      <c r="I281" s="147"/>
      <c r="J281" s="147"/>
      <c r="K281" s="147"/>
      <c r="L281" s="147"/>
      <c r="M281" s="147"/>
      <c r="N281" s="149" t="s">
        <v>200</v>
      </c>
      <c r="O281" s="149"/>
      <c r="P281" s="149"/>
      <c r="Q281" s="149"/>
      <c r="R281" s="149"/>
      <c r="S281" s="149"/>
      <c r="T281" s="149"/>
      <c r="U281" s="149"/>
      <c r="V281" s="149"/>
    </row>
    <row r="282" spans="1:22" x14ac:dyDescent="0.2">
      <c r="A282" s="29" t="s">
        <v>11</v>
      </c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148" t="s">
        <v>201</v>
      </c>
      <c r="O282" s="148"/>
      <c r="P282" s="148"/>
      <c r="Q282" s="148"/>
      <c r="R282" s="148"/>
      <c r="S282" s="148"/>
      <c r="T282" s="148"/>
      <c r="U282" s="148"/>
      <c r="V282" s="148"/>
    </row>
    <row r="283" spans="1:22" x14ac:dyDescent="0.2">
      <c r="A283" s="29" t="s">
        <v>289</v>
      </c>
      <c r="B283" s="147" t="s">
        <v>68</v>
      </c>
      <c r="C283" s="147"/>
      <c r="D283" s="147"/>
      <c r="E283" s="147"/>
      <c r="F283" s="147"/>
      <c r="G283" s="147"/>
      <c r="H283" s="147"/>
      <c r="I283" s="147"/>
      <c r="J283" s="147"/>
      <c r="K283" s="147"/>
      <c r="L283" s="147"/>
      <c r="M283" s="147"/>
      <c r="N283" s="43"/>
      <c r="O283" s="43"/>
      <c r="P283" s="43"/>
      <c r="Q283" s="43"/>
      <c r="R283" s="43"/>
      <c r="S283" s="43"/>
      <c r="T283" s="43"/>
      <c r="U283" s="43"/>
      <c r="V283" s="43"/>
    </row>
    <row r="284" spans="1:22" x14ac:dyDescent="0.2">
      <c r="A284" s="29"/>
      <c r="B284" s="147" t="s">
        <v>249</v>
      </c>
      <c r="C284" s="147"/>
      <c r="D284" s="147"/>
      <c r="E284" s="147"/>
      <c r="F284" s="147"/>
      <c r="G284" s="147"/>
      <c r="H284" s="147"/>
      <c r="I284" s="147"/>
      <c r="J284" s="147"/>
      <c r="K284" s="147"/>
      <c r="L284" s="147"/>
      <c r="M284" s="147"/>
      <c r="N284" s="12"/>
      <c r="O284" s="12"/>
      <c r="P284" s="12"/>
      <c r="Q284" s="12"/>
      <c r="R284" s="12"/>
      <c r="S284" s="12"/>
      <c r="T284" s="12"/>
      <c r="U284" s="12"/>
      <c r="V284" s="12"/>
    </row>
    <row r="285" spans="1:22" x14ac:dyDescent="0.2">
      <c r="A285" s="29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3"/>
      <c r="O285" s="43"/>
      <c r="P285" s="43"/>
      <c r="Q285" s="43"/>
      <c r="R285" s="43"/>
      <c r="S285" s="43"/>
      <c r="T285" s="43"/>
      <c r="U285" s="43"/>
      <c r="V285" s="43"/>
    </row>
    <row r="286" spans="1:22" ht="13.5" customHeight="1" x14ac:dyDescent="0.2">
      <c r="A286" s="144" t="s">
        <v>1</v>
      </c>
      <c r="B286" s="144" t="s">
        <v>2</v>
      </c>
      <c r="C286" s="219" t="s">
        <v>19</v>
      </c>
      <c r="D286" s="220"/>
      <c r="E286" s="220"/>
      <c r="F286" s="226" t="s">
        <v>67</v>
      </c>
      <c r="G286" s="226"/>
      <c r="H286" s="226"/>
      <c r="I286" s="226"/>
      <c r="J286" s="226"/>
      <c r="K286" s="226"/>
      <c r="L286" s="226"/>
      <c r="M286" s="226"/>
      <c r="N286" s="226"/>
      <c r="O286" s="226"/>
      <c r="P286" s="226"/>
      <c r="Q286" s="226"/>
      <c r="R286" s="226"/>
      <c r="S286" s="226"/>
      <c r="T286" s="226"/>
      <c r="U286" s="226"/>
      <c r="V286" s="226"/>
    </row>
    <row r="287" spans="1:22" ht="27" customHeight="1" x14ac:dyDescent="0.2">
      <c r="A287" s="145"/>
      <c r="B287" s="145"/>
      <c r="C287" s="229" t="s">
        <v>16</v>
      </c>
      <c r="D287" s="230" t="s">
        <v>3</v>
      </c>
      <c r="E287" s="237" t="s">
        <v>4</v>
      </c>
      <c r="F287" s="197" t="s">
        <v>14</v>
      </c>
      <c r="G287" s="191"/>
      <c r="H287" s="191"/>
      <c r="I287" s="191"/>
      <c r="J287" s="191"/>
      <c r="K287" s="191"/>
      <c r="L287" s="191"/>
      <c r="M287" s="191"/>
      <c r="N287" s="192"/>
      <c r="O287" s="197" t="s">
        <v>15</v>
      </c>
      <c r="P287" s="191"/>
      <c r="Q287" s="191"/>
      <c r="R287" s="191"/>
      <c r="S287" s="191"/>
      <c r="T287" s="191"/>
      <c r="U287" s="191"/>
      <c r="V287" s="192"/>
    </row>
    <row r="288" spans="1:22" ht="25.5" customHeight="1" x14ac:dyDescent="0.2">
      <c r="A288" s="145"/>
      <c r="B288" s="145"/>
      <c r="C288" s="229"/>
      <c r="D288" s="230"/>
      <c r="E288" s="237"/>
      <c r="F288" s="178" t="s">
        <v>108</v>
      </c>
      <c r="G288" s="179"/>
      <c r="H288" s="180"/>
      <c r="I288" s="178" t="s">
        <v>6</v>
      </c>
      <c r="J288" s="179"/>
      <c r="K288" s="180"/>
      <c r="L288" s="178" t="s">
        <v>7</v>
      </c>
      <c r="M288" s="179"/>
      <c r="N288" s="180"/>
      <c r="O288" s="178" t="s">
        <v>6</v>
      </c>
      <c r="P288" s="179"/>
      <c r="Q288" s="180"/>
      <c r="R288" s="178" t="s">
        <v>17</v>
      </c>
      <c r="S288" s="179"/>
      <c r="T288" s="180"/>
      <c r="U288" s="178" t="s">
        <v>10</v>
      </c>
      <c r="V288" s="180"/>
    </row>
    <row r="289" spans="1:22" ht="59.85" customHeight="1" x14ac:dyDescent="0.2">
      <c r="A289" s="146"/>
      <c r="B289" s="146"/>
      <c r="C289" s="229"/>
      <c r="D289" s="230"/>
      <c r="E289" s="237"/>
      <c r="F289" s="69" t="s">
        <v>3</v>
      </c>
      <c r="G289" s="51" t="s">
        <v>8</v>
      </c>
      <c r="H289" s="70" t="s">
        <v>18</v>
      </c>
      <c r="I289" s="69" t="s">
        <v>3</v>
      </c>
      <c r="J289" s="48" t="s">
        <v>8</v>
      </c>
      <c r="K289" s="49" t="s">
        <v>18</v>
      </c>
      <c r="L289" s="50" t="s">
        <v>3</v>
      </c>
      <c r="M289" s="48" t="s">
        <v>8</v>
      </c>
      <c r="N289" s="49" t="s">
        <v>18</v>
      </c>
      <c r="O289" s="50" t="s">
        <v>3</v>
      </c>
      <c r="P289" s="48" t="s">
        <v>8</v>
      </c>
      <c r="Q289" s="49" t="s">
        <v>18</v>
      </c>
      <c r="R289" s="69" t="s">
        <v>3</v>
      </c>
      <c r="S289" s="51" t="s">
        <v>8</v>
      </c>
      <c r="T289" s="70" t="s">
        <v>18</v>
      </c>
      <c r="U289" s="50" t="s">
        <v>3</v>
      </c>
      <c r="V289" s="48" t="s">
        <v>8</v>
      </c>
    </row>
    <row r="290" spans="1:22" x14ac:dyDescent="0.2">
      <c r="A290" s="102" t="s">
        <v>116</v>
      </c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</row>
    <row r="291" spans="1:22" x14ac:dyDescent="0.2">
      <c r="A291" s="6"/>
      <c r="B291" s="57"/>
      <c r="C291" s="24"/>
      <c r="D291" s="22"/>
      <c r="E291" s="23"/>
      <c r="F291" s="71"/>
      <c r="G291" s="24"/>
      <c r="H291" s="23"/>
      <c r="I291" s="22"/>
      <c r="J291" s="24"/>
      <c r="K291" s="23"/>
      <c r="L291" s="22"/>
      <c r="M291" s="24"/>
      <c r="N291" s="23"/>
      <c r="O291" s="22"/>
      <c r="P291" s="24"/>
      <c r="Q291" s="23"/>
      <c r="R291" s="22"/>
      <c r="S291" s="24"/>
      <c r="T291" s="23"/>
      <c r="U291" s="22"/>
      <c r="V291" s="24"/>
    </row>
    <row r="292" spans="1:22" x14ac:dyDescent="0.2">
      <c r="A292" s="150" t="s">
        <v>117</v>
      </c>
      <c r="B292" s="151"/>
      <c r="C292" s="56">
        <f>SUM(C291:C291)</f>
        <v>0</v>
      </c>
      <c r="D292" s="56">
        <f t="shared" ref="D292:V292" si="41">SUM(D291:D291)</f>
        <v>0</v>
      </c>
      <c r="E292" s="56"/>
      <c r="F292" s="56">
        <f t="shared" si="41"/>
        <v>0</v>
      </c>
      <c r="G292" s="56">
        <f t="shared" si="41"/>
        <v>0</v>
      </c>
      <c r="H292" s="56"/>
      <c r="I292" s="56">
        <f t="shared" si="41"/>
        <v>0</v>
      </c>
      <c r="J292" s="56">
        <f t="shared" si="41"/>
        <v>0</v>
      </c>
      <c r="K292" s="56"/>
      <c r="L292" s="56">
        <f t="shared" si="41"/>
        <v>0</v>
      </c>
      <c r="M292" s="56">
        <f t="shared" si="41"/>
        <v>0</v>
      </c>
      <c r="N292" s="56"/>
      <c r="O292" s="56">
        <f t="shared" si="41"/>
        <v>0</v>
      </c>
      <c r="P292" s="56">
        <f t="shared" si="41"/>
        <v>0</v>
      </c>
      <c r="Q292" s="56"/>
      <c r="R292" s="56">
        <f t="shared" si="41"/>
        <v>0</v>
      </c>
      <c r="S292" s="56">
        <f t="shared" si="41"/>
        <v>0</v>
      </c>
      <c r="T292" s="56"/>
      <c r="U292" s="56">
        <f t="shared" si="41"/>
        <v>0</v>
      </c>
      <c r="V292" s="56">
        <f t="shared" si="41"/>
        <v>0</v>
      </c>
    </row>
    <row r="293" spans="1:22" ht="16.5" customHeight="1" x14ac:dyDescent="0.2">
      <c r="A293" s="99" t="s">
        <v>118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7"/>
    </row>
    <row r="294" spans="1:22" ht="15.75" x14ac:dyDescent="0.2">
      <c r="A294" s="20" t="s">
        <v>175</v>
      </c>
      <c r="B294" s="53" t="s">
        <v>261</v>
      </c>
      <c r="C294" s="24">
        <f>SUM(G294,J294,M294,P294,S294,V294)</f>
        <v>15</v>
      </c>
      <c r="D294" s="22">
        <f>SUM(F294,I294,L294,O294,R294,U294)</f>
        <v>1</v>
      </c>
      <c r="E294" s="23" t="s">
        <v>39</v>
      </c>
      <c r="F294" s="71">
        <v>0.5</v>
      </c>
      <c r="G294" s="24">
        <v>5</v>
      </c>
      <c r="H294" s="23">
        <v>300</v>
      </c>
      <c r="I294" s="22"/>
      <c r="J294" s="24"/>
      <c r="K294" s="23"/>
      <c r="L294" s="22">
        <v>0.5</v>
      </c>
      <c r="M294" s="24">
        <v>10</v>
      </c>
      <c r="N294" s="23">
        <v>25</v>
      </c>
      <c r="O294" s="22"/>
      <c r="P294" s="24"/>
      <c r="Q294" s="23"/>
      <c r="R294" s="22"/>
      <c r="S294" s="24"/>
      <c r="T294" s="23"/>
      <c r="U294" s="22"/>
      <c r="V294" s="24"/>
    </row>
    <row r="295" spans="1:22" x14ac:dyDescent="0.2">
      <c r="A295" s="150" t="s">
        <v>119</v>
      </c>
      <c r="B295" s="151"/>
      <c r="C295" s="56">
        <f>SUM(C294)</f>
        <v>15</v>
      </c>
      <c r="D295" s="56">
        <f>SUM(F294,I294,L294,O294,R294,U294)</f>
        <v>1</v>
      </c>
      <c r="E295" s="56"/>
      <c r="F295" s="56">
        <f t="shared" ref="F295:U295" si="42">SUM(F294)</f>
        <v>0.5</v>
      </c>
      <c r="G295" s="56">
        <f t="shared" si="42"/>
        <v>5</v>
      </c>
      <c r="H295" s="56"/>
      <c r="I295" s="56">
        <f t="shared" si="42"/>
        <v>0</v>
      </c>
      <c r="J295" s="56">
        <f t="shared" si="42"/>
        <v>0</v>
      </c>
      <c r="K295" s="56"/>
      <c r="L295" s="56">
        <f t="shared" si="42"/>
        <v>0.5</v>
      </c>
      <c r="M295" s="56">
        <f t="shared" si="42"/>
        <v>10</v>
      </c>
      <c r="N295" s="56"/>
      <c r="O295" s="56">
        <f t="shared" si="42"/>
        <v>0</v>
      </c>
      <c r="P295" s="56">
        <f t="shared" si="42"/>
        <v>0</v>
      </c>
      <c r="Q295" s="56"/>
      <c r="R295" s="56">
        <f t="shared" si="42"/>
        <v>0</v>
      </c>
      <c r="S295" s="56">
        <f t="shared" si="42"/>
        <v>0</v>
      </c>
      <c r="T295" s="56"/>
      <c r="U295" s="56">
        <f t="shared" si="42"/>
        <v>0</v>
      </c>
      <c r="V295" s="56">
        <f t="shared" ref="V295" si="43">SUM(V294)</f>
        <v>0</v>
      </c>
    </row>
    <row r="296" spans="1:22" x14ac:dyDescent="0.2">
      <c r="A296" s="99" t="s">
        <v>120</v>
      </c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7"/>
    </row>
    <row r="297" spans="1:22" ht="15.75" x14ac:dyDescent="0.2">
      <c r="A297" s="20" t="s">
        <v>74</v>
      </c>
      <c r="B297" s="53" t="s">
        <v>34</v>
      </c>
      <c r="C297" s="24">
        <f>SUM(G297,J297,M297,P297,S297,V297)</f>
        <v>75</v>
      </c>
      <c r="D297" s="22">
        <f>SUM(F297,I297,L297,O297,R297,U297)</f>
        <v>6</v>
      </c>
      <c r="E297" s="23" t="s">
        <v>43</v>
      </c>
      <c r="F297" s="71">
        <v>1</v>
      </c>
      <c r="G297" s="24">
        <v>15</v>
      </c>
      <c r="H297" s="23">
        <v>300</v>
      </c>
      <c r="I297" s="22"/>
      <c r="J297" s="24"/>
      <c r="K297" s="23"/>
      <c r="L297" s="22"/>
      <c r="M297" s="24"/>
      <c r="N297" s="23"/>
      <c r="O297" s="22">
        <v>5</v>
      </c>
      <c r="P297" s="24">
        <v>60</v>
      </c>
      <c r="Q297" s="23">
        <v>10</v>
      </c>
      <c r="R297" s="22"/>
      <c r="S297" s="24"/>
      <c r="T297" s="23"/>
      <c r="U297" s="22"/>
      <c r="V297" s="24"/>
    </row>
    <row r="298" spans="1:22" ht="15.75" x14ac:dyDescent="0.2">
      <c r="A298" s="152" t="s">
        <v>170</v>
      </c>
      <c r="B298" s="153"/>
      <c r="C298" s="79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1"/>
    </row>
    <row r="299" spans="1:22" ht="15.75" x14ac:dyDescent="0.2">
      <c r="A299" s="20" t="s">
        <v>171</v>
      </c>
      <c r="B299" s="129" t="s">
        <v>34</v>
      </c>
      <c r="C299" s="127">
        <f>SUM(G299,G300,G301,G302,J299,J300,J301,J302,M299,M300,M301,M302,P299,P300,P301,P302,S299,S300,S301,S302,V299,V300,V301,V302)</f>
        <v>60</v>
      </c>
      <c r="D299" s="125">
        <f>SUM(F299,F300,F301,F302,I299,I300,I301,I302,L299,L300,L301,L302,O299,O300,O301,O302,R299,R300,R301,R302,U299,U300,U301,U302)</f>
        <v>3</v>
      </c>
      <c r="E299" s="123" t="s">
        <v>40</v>
      </c>
      <c r="F299" s="71">
        <v>0.5</v>
      </c>
      <c r="G299" s="24">
        <v>10</v>
      </c>
      <c r="H299" s="23">
        <v>300</v>
      </c>
      <c r="I299" s="22"/>
      <c r="J299" s="24"/>
      <c r="K299" s="23"/>
      <c r="L299" s="22"/>
      <c r="M299" s="24"/>
      <c r="N299" s="23"/>
      <c r="O299" s="22">
        <v>1</v>
      </c>
      <c r="P299" s="24">
        <v>20</v>
      </c>
      <c r="Q299" s="106">
        <v>10</v>
      </c>
      <c r="R299" s="22"/>
      <c r="S299" s="24"/>
      <c r="T299" s="23"/>
      <c r="U299" s="22"/>
      <c r="V299" s="24"/>
    </row>
    <row r="300" spans="1:22" ht="15.75" x14ac:dyDescent="0.2">
      <c r="A300" s="20" t="s">
        <v>172</v>
      </c>
      <c r="B300" s="235"/>
      <c r="C300" s="231"/>
      <c r="D300" s="232"/>
      <c r="E300" s="154"/>
      <c r="F300" s="71">
        <v>0.5</v>
      </c>
      <c r="G300" s="24">
        <v>10</v>
      </c>
      <c r="H300" s="23">
        <v>300</v>
      </c>
      <c r="I300" s="22"/>
      <c r="J300" s="24"/>
      <c r="K300" s="23"/>
      <c r="L300" s="22"/>
      <c r="M300" s="24"/>
      <c r="N300" s="23"/>
      <c r="O300" s="22">
        <v>1</v>
      </c>
      <c r="P300" s="24">
        <v>20</v>
      </c>
      <c r="Q300" s="106">
        <v>10</v>
      </c>
      <c r="R300" s="22"/>
      <c r="S300" s="24"/>
      <c r="T300" s="23"/>
      <c r="U300" s="22"/>
      <c r="V300" s="24"/>
    </row>
    <row r="301" spans="1:22" ht="15.75" x14ac:dyDescent="0.2">
      <c r="A301" s="20" t="s">
        <v>173</v>
      </c>
      <c r="B301" s="235"/>
      <c r="C301" s="231"/>
      <c r="D301" s="232"/>
      <c r="E301" s="154"/>
      <c r="F301" s="71"/>
      <c r="G301" s="24"/>
      <c r="H301" s="23"/>
      <c r="I301" s="22"/>
      <c r="J301" s="24"/>
      <c r="K301" s="23"/>
      <c r="L301" s="22"/>
      <c r="M301" s="24"/>
      <c r="N301" s="23"/>
      <c r="O301" s="22"/>
      <c r="P301" s="24"/>
      <c r="Q301" s="23"/>
      <c r="R301" s="22"/>
      <c r="S301" s="24"/>
      <c r="T301" s="23"/>
      <c r="U301" s="22"/>
      <c r="V301" s="24"/>
    </row>
    <row r="302" spans="1:22" ht="36.75" customHeight="1" x14ac:dyDescent="0.2">
      <c r="A302" s="20" t="s">
        <v>174</v>
      </c>
      <c r="B302" s="130"/>
      <c r="C302" s="128"/>
      <c r="D302" s="126"/>
      <c r="E302" s="124"/>
      <c r="F302" s="71"/>
      <c r="G302" s="24"/>
      <c r="H302" s="23"/>
      <c r="I302" s="22"/>
      <c r="J302" s="24"/>
      <c r="K302" s="23"/>
      <c r="L302" s="22"/>
      <c r="M302" s="24"/>
      <c r="N302" s="23"/>
      <c r="O302" s="22"/>
      <c r="P302" s="24"/>
      <c r="Q302" s="23"/>
      <c r="R302" s="22"/>
      <c r="S302" s="24"/>
      <c r="T302" s="23"/>
      <c r="U302" s="22"/>
      <c r="V302" s="24"/>
    </row>
    <row r="303" spans="1:22" x14ac:dyDescent="0.2">
      <c r="A303" s="150" t="s">
        <v>121</v>
      </c>
      <c r="B303" s="151"/>
      <c r="C303" s="56">
        <f>SUM(C297,C299)</f>
        <v>135</v>
      </c>
      <c r="D303" s="56">
        <f t="shared" ref="D303:V303" si="44">SUM(D297,D299)</f>
        <v>9</v>
      </c>
      <c r="E303" s="56"/>
      <c r="F303" s="56">
        <f>SUM(F297,F299,F300,F301,F302)</f>
        <v>2</v>
      </c>
      <c r="G303" s="56">
        <f>SUM(G297,G299,G300,G301,G302)</f>
        <v>35</v>
      </c>
      <c r="H303" s="56"/>
      <c r="I303" s="56">
        <f t="shared" si="44"/>
        <v>0</v>
      </c>
      <c r="J303" s="56">
        <f t="shared" si="44"/>
        <v>0</v>
      </c>
      <c r="K303" s="56"/>
      <c r="L303" s="56">
        <f t="shared" si="44"/>
        <v>0</v>
      </c>
      <c r="M303" s="56">
        <f t="shared" si="44"/>
        <v>0</v>
      </c>
      <c r="N303" s="56"/>
      <c r="O303" s="56">
        <f>SUM(O297,O299,O300,O301,O302)</f>
        <v>7</v>
      </c>
      <c r="P303" s="56">
        <f>SUM(P297,P299,P300,P301,P302)</f>
        <v>100</v>
      </c>
      <c r="Q303" s="56"/>
      <c r="R303" s="56">
        <f t="shared" si="44"/>
        <v>0</v>
      </c>
      <c r="S303" s="56">
        <f t="shared" si="44"/>
        <v>0</v>
      </c>
      <c r="T303" s="56"/>
      <c r="U303" s="56">
        <f t="shared" si="44"/>
        <v>0</v>
      </c>
      <c r="V303" s="56">
        <f t="shared" si="44"/>
        <v>0</v>
      </c>
    </row>
    <row r="304" spans="1:22" x14ac:dyDescent="0.2">
      <c r="A304" s="99" t="s">
        <v>122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7"/>
    </row>
    <row r="305" spans="1:22" ht="31.5" x14ac:dyDescent="0.2">
      <c r="A305" s="20" t="s">
        <v>208</v>
      </c>
      <c r="B305" s="53" t="s">
        <v>147</v>
      </c>
      <c r="C305" s="24">
        <f>SUM(G305,J305,M305,P305,S305,V305)</f>
        <v>35</v>
      </c>
      <c r="D305" s="22">
        <f>SUM(F305,I305,L305,O332,R305,U305)</f>
        <v>2</v>
      </c>
      <c r="E305" s="58" t="s">
        <v>39</v>
      </c>
      <c r="F305" s="71">
        <v>1</v>
      </c>
      <c r="G305" s="24">
        <v>15</v>
      </c>
      <c r="H305" s="23">
        <v>300</v>
      </c>
      <c r="I305" s="22"/>
      <c r="J305" s="24"/>
      <c r="K305" s="23"/>
      <c r="L305" s="22"/>
      <c r="M305" s="24"/>
      <c r="N305" s="23"/>
      <c r="O305" s="22"/>
      <c r="P305" s="24"/>
      <c r="Q305" s="23"/>
      <c r="R305" s="22">
        <v>1</v>
      </c>
      <c r="S305" s="24">
        <v>20</v>
      </c>
      <c r="T305" s="23">
        <v>5</v>
      </c>
      <c r="U305" s="22"/>
      <c r="V305" s="24"/>
    </row>
    <row r="306" spans="1:22" ht="35.25" customHeight="1" x14ac:dyDescent="0.2">
      <c r="A306" s="20" t="s">
        <v>209</v>
      </c>
      <c r="B306" s="53" t="s">
        <v>202</v>
      </c>
      <c r="C306" s="24">
        <f t="shared" ref="C306:C311" si="45">SUM(G306,J306,M306,P306,S306,V306)</f>
        <v>45</v>
      </c>
      <c r="D306" s="22">
        <f t="shared" ref="D306" si="46">SUM(F306,I306,L306,O333,R306,U306)</f>
        <v>2</v>
      </c>
      <c r="E306" s="58" t="s">
        <v>39</v>
      </c>
      <c r="F306" s="71">
        <v>0.5</v>
      </c>
      <c r="G306" s="24">
        <v>15</v>
      </c>
      <c r="H306" s="23">
        <v>300</v>
      </c>
      <c r="I306" s="22"/>
      <c r="J306" s="24"/>
      <c r="K306" s="23"/>
      <c r="L306" s="22"/>
      <c r="M306" s="24"/>
      <c r="N306" s="23"/>
      <c r="O306" s="22"/>
      <c r="P306" s="24"/>
      <c r="Q306" s="23"/>
      <c r="R306" s="22">
        <v>1.5</v>
      </c>
      <c r="S306" s="24">
        <v>30</v>
      </c>
      <c r="T306" s="23">
        <v>5</v>
      </c>
      <c r="U306" s="22"/>
      <c r="V306" s="24"/>
    </row>
    <row r="307" spans="1:22" ht="31.5" x14ac:dyDescent="0.2">
      <c r="A307" s="20" t="s">
        <v>210</v>
      </c>
      <c r="B307" s="53" t="s">
        <v>202</v>
      </c>
      <c r="C307" s="24">
        <f t="shared" si="45"/>
        <v>45</v>
      </c>
      <c r="D307" s="22">
        <v>2</v>
      </c>
      <c r="E307" s="58" t="s">
        <v>39</v>
      </c>
      <c r="F307" s="71">
        <v>0.5</v>
      </c>
      <c r="G307" s="24">
        <v>10</v>
      </c>
      <c r="H307" s="23">
        <v>300</v>
      </c>
      <c r="I307" s="22"/>
      <c r="J307" s="24"/>
      <c r="K307" s="23"/>
      <c r="L307" s="22"/>
      <c r="M307" s="24"/>
      <c r="N307" s="23"/>
      <c r="O307" s="22"/>
      <c r="P307" s="24"/>
      <c r="Q307" s="23"/>
      <c r="R307" s="22">
        <v>1.5</v>
      </c>
      <c r="S307" s="24">
        <v>35</v>
      </c>
      <c r="T307" s="23">
        <v>5</v>
      </c>
      <c r="U307" s="22"/>
      <c r="V307" s="24"/>
    </row>
    <row r="308" spans="1:22" ht="31.5" x14ac:dyDescent="0.2">
      <c r="A308" s="20" t="s">
        <v>211</v>
      </c>
      <c r="B308" s="53" t="s">
        <v>202</v>
      </c>
      <c r="C308" s="24">
        <f t="shared" si="45"/>
        <v>25</v>
      </c>
      <c r="D308" s="22">
        <f>SUM(F308,I308,L308,O334,R308,U308)</f>
        <v>2</v>
      </c>
      <c r="E308" s="58" t="s">
        <v>39</v>
      </c>
      <c r="F308" s="71">
        <v>0.5</v>
      </c>
      <c r="G308" s="24">
        <v>10</v>
      </c>
      <c r="H308" s="23">
        <v>300</v>
      </c>
      <c r="I308" s="22"/>
      <c r="J308" s="24"/>
      <c r="K308" s="23"/>
      <c r="L308" s="22"/>
      <c r="M308" s="24"/>
      <c r="N308" s="23"/>
      <c r="O308" s="22"/>
      <c r="P308" s="24"/>
      <c r="Q308" s="23"/>
      <c r="R308" s="22">
        <v>1.5</v>
      </c>
      <c r="S308" s="24">
        <v>15</v>
      </c>
      <c r="T308" s="23">
        <v>5</v>
      </c>
      <c r="U308" s="22"/>
      <c r="V308" s="24"/>
    </row>
    <row r="309" spans="1:22" ht="31.5" x14ac:dyDescent="0.2">
      <c r="A309" s="19" t="s">
        <v>205</v>
      </c>
      <c r="B309" s="53" t="s">
        <v>34</v>
      </c>
      <c r="C309" s="24">
        <f t="shared" si="45"/>
        <v>45</v>
      </c>
      <c r="D309" s="22">
        <f>SUM(F309,I309,L309,O336,R309,U309)</f>
        <v>3</v>
      </c>
      <c r="E309" s="58" t="s">
        <v>40</v>
      </c>
      <c r="F309" s="71">
        <v>1.5</v>
      </c>
      <c r="G309" s="24">
        <v>30</v>
      </c>
      <c r="H309" s="23">
        <v>300</v>
      </c>
      <c r="I309" s="22"/>
      <c r="J309" s="24"/>
      <c r="K309" s="23"/>
      <c r="L309" s="22"/>
      <c r="M309" s="24"/>
      <c r="N309" s="23"/>
      <c r="O309" s="22"/>
      <c r="P309" s="24"/>
      <c r="Q309" s="23"/>
      <c r="R309" s="22">
        <v>1.5</v>
      </c>
      <c r="S309" s="24">
        <v>15</v>
      </c>
      <c r="T309" s="23">
        <v>5</v>
      </c>
      <c r="U309" s="22"/>
      <c r="V309" s="24"/>
    </row>
    <row r="310" spans="1:22" ht="31.5" x14ac:dyDescent="0.2">
      <c r="A310" s="19" t="s">
        <v>206</v>
      </c>
      <c r="B310" s="53" t="s">
        <v>202</v>
      </c>
      <c r="C310" s="24">
        <f t="shared" si="45"/>
        <v>30</v>
      </c>
      <c r="D310" s="22">
        <f>SUM(F310,I310,L310,O337,R310,U310)</f>
        <v>2</v>
      </c>
      <c r="E310" s="58" t="s">
        <v>40</v>
      </c>
      <c r="F310" s="71">
        <v>1</v>
      </c>
      <c r="G310" s="24">
        <v>15</v>
      </c>
      <c r="H310" s="23">
        <v>300</v>
      </c>
      <c r="I310" s="22"/>
      <c r="J310" s="24"/>
      <c r="K310" s="23"/>
      <c r="L310" s="22"/>
      <c r="M310" s="24"/>
      <c r="N310" s="23"/>
      <c r="O310" s="22"/>
      <c r="P310" s="24"/>
      <c r="Q310" s="23"/>
      <c r="R310" s="22">
        <v>1</v>
      </c>
      <c r="S310" s="24">
        <v>15</v>
      </c>
      <c r="T310" s="23">
        <v>5</v>
      </c>
      <c r="U310" s="22"/>
      <c r="V310" s="24"/>
    </row>
    <row r="311" spans="1:22" ht="31.5" x14ac:dyDescent="0.2">
      <c r="A311" s="19" t="s">
        <v>207</v>
      </c>
      <c r="B311" s="53" t="s">
        <v>233</v>
      </c>
      <c r="C311" s="24">
        <f t="shared" si="45"/>
        <v>45</v>
      </c>
      <c r="D311" s="22">
        <f>SUM(F311,I311,L311,O338,R311,U311)</f>
        <v>2</v>
      </c>
      <c r="E311" s="58" t="s">
        <v>40</v>
      </c>
      <c r="F311" s="71">
        <v>1</v>
      </c>
      <c r="G311" s="24">
        <v>30</v>
      </c>
      <c r="H311" s="23">
        <v>300</v>
      </c>
      <c r="I311" s="22"/>
      <c r="J311" s="24"/>
      <c r="K311" s="23"/>
      <c r="L311" s="22"/>
      <c r="M311" s="24"/>
      <c r="N311" s="23"/>
      <c r="O311" s="22"/>
      <c r="P311" s="24"/>
      <c r="Q311" s="23"/>
      <c r="R311" s="22">
        <v>1</v>
      </c>
      <c r="S311" s="24">
        <v>15</v>
      </c>
      <c r="T311" s="23">
        <v>5</v>
      </c>
      <c r="U311" s="22"/>
      <c r="V311" s="24"/>
    </row>
    <row r="312" spans="1:22" x14ac:dyDescent="0.2">
      <c r="A312" s="150" t="s">
        <v>123</v>
      </c>
      <c r="B312" s="151"/>
      <c r="C312" s="56">
        <f>SUM(C305:C311)</f>
        <v>270</v>
      </c>
      <c r="D312" s="56">
        <f t="shared" ref="D312:V312" si="47">SUM(D305:D311)</f>
        <v>15</v>
      </c>
      <c r="E312" s="56"/>
      <c r="F312" s="56">
        <f t="shared" si="47"/>
        <v>6</v>
      </c>
      <c r="G312" s="56">
        <f t="shared" si="47"/>
        <v>125</v>
      </c>
      <c r="H312" s="56"/>
      <c r="I312" s="56">
        <f t="shared" si="47"/>
        <v>0</v>
      </c>
      <c r="J312" s="56">
        <f t="shared" si="47"/>
        <v>0</v>
      </c>
      <c r="K312" s="56"/>
      <c r="L312" s="56">
        <f t="shared" si="47"/>
        <v>0</v>
      </c>
      <c r="M312" s="56">
        <f t="shared" si="47"/>
        <v>0</v>
      </c>
      <c r="N312" s="56"/>
      <c r="O312" s="56">
        <f t="shared" si="47"/>
        <v>0</v>
      </c>
      <c r="P312" s="56">
        <f t="shared" si="47"/>
        <v>0</v>
      </c>
      <c r="Q312" s="56"/>
      <c r="R312" s="56">
        <f t="shared" si="47"/>
        <v>9</v>
      </c>
      <c r="S312" s="56">
        <f t="shared" si="47"/>
        <v>145</v>
      </c>
      <c r="T312" s="56"/>
      <c r="U312" s="56">
        <f t="shared" si="47"/>
        <v>0</v>
      </c>
      <c r="V312" s="56">
        <f t="shared" si="47"/>
        <v>0</v>
      </c>
    </row>
    <row r="313" spans="1:22" x14ac:dyDescent="0.2">
      <c r="A313" s="99" t="s">
        <v>192</v>
      </c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7"/>
    </row>
    <row r="314" spans="1:22" x14ac:dyDescent="0.2">
      <c r="A314" s="7"/>
      <c r="B314" s="57"/>
      <c r="C314" s="24"/>
      <c r="D314" s="22"/>
      <c r="E314" s="58"/>
      <c r="F314" s="71"/>
      <c r="G314" s="24"/>
      <c r="H314" s="23"/>
      <c r="I314" s="22"/>
      <c r="J314" s="24"/>
      <c r="K314" s="23"/>
      <c r="L314" s="22"/>
      <c r="M314" s="24"/>
      <c r="N314" s="23"/>
      <c r="O314" s="22"/>
      <c r="P314" s="24"/>
      <c r="Q314" s="23"/>
      <c r="R314" s="22"/>
      <c r="S314" s="24"/>
      <c r="T314" s="23"/>
      <c r="U314" s="22"/>
      <c r="V314" s="24"/>
    </row>
    <row r="315" spans="1:22" x14ac:dyDescent="0.2">
      <c r="A315" s="150" t="s">
        <v>125</v>
      </c>
      <c r="B315" s="151"/>
      <c r="C315" s="56">
        <f>SUM(C314:C314)</f>
        <v>0</v>
      </c>
      <c r="D315" s="56">
        <f t="shared" ref="D315:V315" si="48">SUM(D314:D314)</f>
        <v>0</v>
      </c>
      <c r="E315" s="56"/>
      <c r="F315" s="56">
        <f t="shared" si="48"/>
        <v>0</v>
      </c>
      <c r="G315" s="56">
        <f t="shared" si="48"/>
        <v>0</v>
      </c>
      <c r="H315" s="56"/>
      <c r="I315" s="56">
        <f t="shared" si="48"/>
        <v>0</v>
      </c>
      <c r="J315" s="56">
        <f t="shared" si="48"/>
        <v>0</v>
      </c>
      <c r="K315" s="56"/>
      <c r="L315" s="56">
        <f t="shared" si="48"/>
        <v>0</v>
      </c>
      <c r="M315" s="56">
        <f t="shared" si="48"/>
        <v>0</v>
      </c>
      <c r="N315" s="56"/>
      <c r="O315" s="56">
        <f t="shared" si="48"/>
        <v>0</v>
      </c>
      <c r="P315" s="56">
        <f t="shared" si="48"/>
        <v>0</v>
      </c>
      <c r="Q315" s="56"/>
      <c r="R315" s="56">
        <f t="shared" si="48"/>
        <v>0</v>
      </c>
      <c r="S315" s="56">
        <f t="shared" si="48"/>
        <v>0</v>
      </c>
      <c r="T315" s="56"/>
      <c r="U315" s="56">
        <f t="shared" si="48"/>
        <v>0</v>
      </c>
      <c r="V315" s="56">
        <f t="shared" si="48"/>
        <v>0</v>
      </c>
    </row>
    <row r="316" spans="1:22" x14ac:dyDescent="0.2">
      <c r="A316" s="99" t="s">
        <v>124</v>
      </c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7"/>
    </row>
    <row r="317" spans="1:22" ht="31.5" x14ac:dyDescent="0.2">
      <c r="A317" s="20" t="s">
        <v>169</v>
      </c>
      <c r="B317" s="53" t="s">
        <v>202</v>
      </c>
      <c r="C317" s="24">
        <f>SUM(G317,J317,M317,P317,S317,V317)</f>
        <v>100</v>
      </c>
      <c r="D317" s="22">
        <f>SUM(F317,I317,L317,O317,R317,U317)</f>
        <v>4</v>
      </c>
      <c r="E317" s="58" t="s">
        <v>39</v>
      </c>
      <c r="F317" s="71"/>
      <c r="G317" s="24"/>
      <c r="H317" s="23"/>
      <c r="I317" s="22"/>
      <c r="J317" s="24"/>
      <c r="K317" s="23"/>
      <c r="L317" s="22"/>
      <c r="M317" s="24"/>
      <c r="N317" s="23"/>
      <c r="O317" s="22"/>
      <c r="P317" s="24"/>
      <c r="Q317" s="23"/>
      <c r="R317" s="22"/>
      <c r="S317" s="24"/>
      <c r="T317" s="23"/>
      <c r="U317" s="22">
        <v>4</v>
      </c>
      <c r="V317" s="24">
        <v>100</v>
      </c>
    </row>
    <row r="318" spans="1:22" x14ac:dyDescent="0.2">
      <c r="A318" s="150" t="s">
        <v>126</v>
      </c>
      <c r="B318" s="151"/>
      <c r="C318" s="56">
        <f>SUM(C317)</f>
        <v>100</v>
      </c>
      <c r="D318" s="56">
        <f t="shared" ref="D318:V318" si="49">SUM(D317)</f>
        <v>4</v>
      </c>
      <c r="E318" s="56"/>
      <c r="F318" s="56">
        <f t="shared" si="49"/>
        <v>0</v>
      </c>
      <c r="G318" s="56">
        <f t="shared" si="49"/>
        <v>0</v>
      </c>
      <c r="H318" s="56"/>
      <c r="I318" s="56">
        <f t="shared" si="49"/>
        <v>0</v>
      </c>
      <c r="J318" s="56">
        <f t="shared" si="49"/>
        <v>0</v>
      </c>
      <c r="K318" s="56"/>
      <c r="L318" s="56">
        <f t="shared" si="49"/>
        <v>0</v>
      </c>
      <c r="M318" s="56">
        <f t="shared" si="49"/>
        <v>0</v>
      </c>
      <c r="N318" s="56"/>
      <c r="O318" s="56">
        <f t="shared" si="49"/>
        <v>0</v>
      </c>
      <c r="P318" s="56">
        <f t="shared" si="49"/>
        <v>0</v>
      </c>
      <c r="Q318" s="56"/>
      <c r="R318" s="56">
        <f t="shared" si="49"/>
        <v>0</v>
      </c>
      <c r="S318" s="56">
        <f t="shared" si="49"/>
        <v>0</v>
      </c>
      <c r="T318" s="56"/>
      <c r="U318" s="56">
        <f t="shared" si="49"/>
        <v>4</v>
      </c>
      <c r="V318" s="56">
        <f t="shared" si="49"/>
        <v>100</v>
      </c>
    </row>
    <row r="319" spans="1:22" x14ac:dyDescent="0.2">
      <c r="A319" s="101" t="s">
        <v>127</v>
      </c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5"/>
    </row>
    <row r="320" spans="1:22" x14ac:dyDescent="0.2">
      <c r="A320" s="99" t="s">
        <v>128</v>
      </c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7"/>
    </row>
    <row r="321" spans="1:23" ht="15.75" x14ac:dyDescent="0.2">
      <c r="A321" s="120" t="s">
        <v>75</v>
      </c>
      <c r="B321" s="53" t="s">
        <v>202</v>
      </c>
      <c r="C321" s="107">
        <f>SUM(G321,J321,M321,P321,S321,V321)</f>
        <v>23</v>
      </c>
      <c r="D321" s="22">
        <f>SUM(F321,I321,L321,O321,R321,U321)</f>
        <v>1</v>
      </c>
      <c r="E321" s="58" t="s">
        <v>39</v>
      </c>
      <c r="F321" s="71">
        <v>0.5</v>
      </c>
      <c r="G321" s="107">
        <v>8</v>
      </c>
      <c r="H321" s="23">
        <v>300</v>
      </c>
      <c r="I321" s="22"/>
      <c r="J321" s="24"/>
      <c r="K321" s="23"/>
      <c r="L321" s="22"/>
      <c r="M321" s="24"/>
      <c r="N321" s="23"/>
      <c r="O321" s="22">
        <v>0.5</v>
      </c>
      <c r="P321" s="107">
        <v>15</v>
      </c>
      <c r="Q321" s="23">
        <v>10</v>
      </c>
      <c r="R321" s="22"/>
      <c r="S321" s="24"/>
      <c r="T321" s="23"/>
      <c r="U321" s="22"/>
      <c r="V321" s="24"/>
    </row>
    <row r="322" spans="1:23" x14ac:dyDescent="0.2">
      <c r="A322" s="202" t="s">
        <v>129</v>
      </c>
      <c r="B322" s="203"/>
      <c r="C322" s="63">
        <f>SUM(C321)</f>
        <v>23</v>
      </c>
      <c r="D322" s="63">
        <f t="shared" ref="D322:V322" si="50">SUM(D321)</f>
        <v>1</v>
      </c>
      <c r="E322" s="63"/>
      <c r="F322" s="63">
        <f t="shared" si="50"/>
        <v>0.5</v>
      </c>
      <c r="G322" s="63">
        <f t="shared" si="50"/>
        <v>8</v>
      </c>
      <c r="H322" s="63"/>
      <c r="I322" s="63">
        <f t="shared" si="50"/>
        <v>0</v>
      </c>
      <c r="J322" s="63">
        <f t="shared" si="50"/>
        <v>0</v>
      </c>
      <c r="K322" s="63"/>
      <c r="L322" s="63">
        <f t="shared" si="50"/>
        <v>0</v>
      </c>
      <c r="M322" s="63">
        <f t="shared" si="50"/>
        <v>0</v>
      </c>
      <c r="N322" s="63"/>
      <c r="O322" s="63">
        <f t="shared" si="50"/>
        <v>0.5</v>
      </c>
      <c r="P322" s="63">
        <f t="shared" si="50"/>
        <v>15</v>
      </c>
      <c r="Q322" s="63"/>
      <c r="R322" s="63">
        <f t="shared" si="50"/>
        <v>0</v>
      </c>
      <c r="S322" s="63">
        <f t="shared" si="50"/>
        <v>0</v>
      </c>
      <c r="T322" s="63"/>
      <c r="U322" s="63">
        <f t="shared" si="50"/>
        <v>0</v>
      </c>
      <c r="V322" s="63">
        <f t="shared" si="50"/>
        <v>0</v>
      </c>
    </row>
    <row r="323" spans="1:23" x14ac:dyDescent="0.2">
      <c r="A323" s="102" t="s">
        <v>130</v>
      </c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6"/>
    </row>
    <row r="324" spans="1:23" x14ac:dyDescent="0.2">
      <c r="A324" s="1"/>
      <c r="B324" s="23"/>
      <c r="C324" s="24"/>
      <c r="D324" s="71"/>
      <c r="E324" s="23"/>
      <c r="F324" s="71"/>
      <c r="G324" s="24"/>
      <c r="H324" s="23"/>
      <c r="I324" s="22"/>
      <c r="J324" s="24"/>
      <c r="K324" s="23"/>
      <c r="L324" s="22"/>
      <c r="M324" s="24"/>
      <c r="N324" s="23"/>
      <c r="O324" s="22"/>
      <c r="P324" s="24"/>
      <c r="Q324" s="23"/>
      <c r="R324" s="22"/>
      <c r="S324" s="24"/>
      <c r="T324" s="23"/>
      <c r="U324" s="22"/>
      <c r="V324" s="24"/>
    </row>
    <row r="325" spans="1:23" x14ac:dyDescent="0.2">
      <c r="A325" s="224" t="s">
        <v>131</v>
      </c>
      <c r="B325" s="225"/>
      <c r="C325" s="63">
        <f>SUM(C324:C324)</f>
        <v>0</v>
      </c>
      <c r="D325" s="63">
        <f t="shared" ref="D325:V325" si="51">SUM(D324:D324)</f>
        <v>0</v>
      </c>
      <c r="E325" s="63"/>
      <c r="F325" s="63">
        <f t="shared" si="51"/>
        <v>0</v>
      </c>
      <c r="G325" s="63">
        <f t="shared" si="51"/>
        <v>0</v>
      </c>
      <c r="H325" s="63"/>
      <c r="I325" s="63">
        <f t="shared" si="51"/>
        <v>0</v>
      </c>
      <c r="J325" s="63">
        <f t="shared" si="51"/>
        <v>0</v>
      </c>
      <c r="K325" s="63"/>
      <c r="L325" s="63">
        <f t="shared" si="51"/>
        <v>0</v>
      </c>
      <c r="M325" s="63">
        <f t="shared" si="51"/>
        <v>0</v>
      </c>
      <c r="N325" s="63"/>
      <c r="O325" s="63">
        <f t="shared" si="51"/>
        <v>0</v>
      </c>
      <c r="P325" s="63">
        <f t="shared" si="51"/>
        <v>0</v>
      </c>
      <c r="Q325" s="63"/>
      <c r="R325" s="63">
        <f t="shared" si="51"/>
        <v>0</v>
      </c>
      <c r="S325" s="63">
        <f t="shared" si="51"/>
        <v>0</v>
      </c>
      <c r="T325" s="63"/>
      <c r="U325" s="63">
        <f t="shared" si="51"/>
        <v>0</v>
      </c>
      <c r="V325" s="63">
        <f t="shared" si="51"/>
        <v>0</v>
      </c>
    </row>
    <row r="326" spans="1:23" x14ac:dyDescent="0.2">
      <c r="A326" s="222" t="s">
        <v>69</v>
      </c>
      <c r="B326" s="223"/>
      <c r="C326" s="64">
        <f>SUM(C295,C303,C312,C315,C318,C322,C325)</f>
        <v>543</v>
      </c>
      <c r="D326" s="64">
        <f t="shared" ref="D326:V326" si="52">SUM(D295,D303,D312,D315,D318,D322,D325)</f>
        <v>30</v>
      </c>
      <c r="E326" s="64"/>
      <c r="F326" s="64">
        <f t="shared" si="52"/>
        <v>9</v>
      </c>
      <c r="G326" s="64">
        <f t="shared" si="52"/>
        <v>173</v>
      </c>
      <c r="H326" s="64"/>
      <c r="I326" s="64">
        <f t="shared" si="52"/>
        <v>0</v>
      </c>
      <c r="J326" s="64">
        <f t="shared" si="52"/>
        <v>0</v>
      </c>
      <c r="K326" s="64"/>
      <c r="L326" s="64">
        <f t="shared" si="52"/>
        <v>0.5</v>
      </c>
      <c r="M326" s="64">
        <f t="shared" si="52"/>
        <v>10</v>
      </c>
      <c r="N326" s="64"/>
      <c r="O326" s="64">
        <f t="shared" si="52"/>
        <v>7.5</v>
      </c>
      <c r="P326" s="64">
        <f t="shared" si="52"/>
        <v>115</v>
      </c>
      <c r="Q326" s="64"/>
      <c r="R326" s="64">
        <f t="shared" si="52"/>
        <v>9</v>
      </c>
      <c r="S326" s="64">
        <f t="shared" si="52"/>
        <v>145</v>
      </c>
      <c r="T326" s="64"/>
      <c r="U326" s="64">
        <f t="shared" si="52"/>
        <v>4</v>
      </c>
      <c r="V326" s="64">
        <f t="shared" si="52"/>
        <v>100</v>
      </c>
    </row>
    <row r="327" spans="1:23" ht="24.75" customHeight="1" x14ac:dyDescent="0.2">
      <c r="A327" s="142" t="s">
        <v>224</v>
      </c>
      <c r="B327" s="142"/>
      <c r="C327" s="142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42"/>
      <c r="R327" s="142"/>
      <c r="S327" s="142"/>
      <c r="T327" s="142"/>
      <c r="U327" s="142"/>
      <c r="V327" s="142"/>
      <c r="W327" s="142"/>
    </row>
    <row r="328" spans="1:23" x14ac:dyDescent="0.2">
      <c r="A328" s="143" t="s">
        <v>225</v>
      </c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</row>
    <row r="329" spans="1:23" x14ac:dyDescent="0.2">
      <c r="A329" s="37"/>
      <c r="B329" s="37"/>
      <c r="C329" s="29"/>
      <c r="D329" s="29"/>
      <c r="E329" s="29"/>
      <c r="F329" s="29"/>
      <c r="G329" s="29"/>
      <c r="H329" s="29"/>
      <c r="I329" s="29"/>
    </row>
    <row r="330" spans="1:23" x14ac:dyDescent="0.2">
      <c r="A330" s="37"/>
      <c r="B330" s="66" t="s">
        <v>14</v>
      </c>
      <c r="E330" s="29"/>
      <c r="F330" s="29"/>
      <c r="G330" s="37"/>
      <c r="H330" s="37"/>
      <c r="I330" s="37"/>
      <c r="J330" s="37"/>
      <c r="K330" s="37"/>
      <c r="L330" s="37"/>
      <c r="M330" s="37"/>
      <c r="N330" s="29"/>
      <c r="O330" s="29"/>
      <c r="P330" s="29"/>
      <c r="Q330" s="29"/>
      <c r="R330" s="29"/>
      <c r="S330" s="29"/>
      <c r="T330" s="29"/>
      <c r="U330" s="29"/>
      <c r="V330" s="29"/>
    </row>
    <row r="331" spans="1:23" x14ac:dyDescent="0.2">
      <c r="A331" s="37"/>
      <c r="B331" s="5" t="s">
        <v>25</v>
      </c>
      <c r="C331" s="28">
        <v>0</v>
      </c>
      <c r="E331" s="29"/>
      <c r="F331" s="29"/>
      <c r="G331" s="4"/>
      <c r="H331" s="4"/>
      <c r="I331" s="4"/>
      <c r="J331" s="4"/>
      <c r="K331" s="4"/>
      <c r="L331" s="4"/>
      <c r="M331" s="4"/>
      <c r="N331" s="29"/>
      <c r="O331" s="29"/>
      <c r="P331" s="29"/>
      <c r="Q331" s="29"/>
      <c r="R331" s="29"/>
      <c r="S331" s="29"/>
      <c r="T331" s="29"/>
      <c r="U331" s="29"/>
      <c r="V331" s="29"/>
    </row>
    <row r="332" spans="1:23" x14ac:dyDescent="0.2">
      <c r="A332" s="37"/>
      <c r="B332" s="67" t="s">
        <v>26</v>
      </c>
      <c r="C332" s="28">
        <f>SUM(G326,J326,M326)</f>
        <v>183</v>
      </c>
      <c r="E332" s="29"/>
      <c r="F332" s="29"/>
      <c r="G332" s="4"/>
      <c r="H332" s="4"/>
      <c r="I332" s="4"/>
      <c r="J332" s="4"/>
      <c r="K332" s="4"/>
      <c r="L332" s="4"/>
      <c r="M332" s="4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3" x14ac:dyDescent="0.2">
      <c r="A333" s="37"/>
      <c r="B333" s="67" t="s">
        <v>3</v>
      </c>
      <c r="C333" s="28">
        <f>SUM(F326,I326,L326)</f>
        <v>9.5</v>
      </c>
      <c r="E333" s="29"/>
      <c r="F333" s="29"/>
      <c r="G333" s="4"/>
      <c r="H333" s="4"/>
      <c r="I333" s="4"/>
      <c r="J333" s="4"/>
      <c r="K333" s="4"/>
      <c r="L333" s="4"/>
      <c r="M333" s="4"/>
      <c r="N333" s="29"/>
      <c r="O333" s="29"/>
      <c r="P333" s="29"/>
      <c r="Q333" s="29"/>
      <c r="R333" s="29"/>
      <c r="S333" s="29"/>
      <c r="T333" s="29"/>
      <c r="U333" s="29"/>
      <c r="V333" s="29"/>
    </row>
    <row r="334" spans="1:23" x14ac:dyDescent="0.2">
      <c r="A334" s="37"/>
      <c r="B334" s="37" t="s">
        <v>15</v>
      </c>
      <c r="C334" s="4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3" x14ac:dyDescent="0.2">
      <c r="A335" s="37"/>
      <c r="B335" s="5" t="s">
        <v>25</v>
      </c>
      <c r="C335" s="28">
        <v>1</v>
      </c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</row>
    <row r="336" spans="1:23" x14ac:dyDescent="0.2">
      <c r="B336" s="5" t="s">
        <v>26</v>
      </c>
      <c r="C336" s="28">
        <f>SUM(P326,S326,V326)</f>
        <v>360</v>
      </c>
      <c r="D336" s="29"/>
      <c r="E336" s="29"/>
      <c r="F336" s="29"/>
      <c r="G336" s="29"/>
      <c r="H336" s="29"/>
      <c r="I336" s="29"/>
      <c r="J336" s="29"/>
    </row>
    <row r="337" spans="1:22" x14ac:dyDescent="0.2">
      <c r="A337" s="37"/>
      <c r="B337" s="67" t="s">
        <v>3</v>
      </c>
      <c r="C337" s="28">
        <f>SUM(O326,R326,U326)</f>
        <v>20.5</v>
      </c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</row>
    <row r="338" spans="1:22" x14ac:dyDescent="0.2">
      <c r="B338" s="38"/>
    </row>
    <row r="339" spans="1:22" x14ac:dyDescent="0.2">
      <c r="B339" s="38"/>
    </row>
    <row r="340" spans="1:22" x14ac:dyDescent="0.2">
      <c r="B340" s="38"/>
    </row>
    <row r="341" spans="1:22" x14ac:dyDescent="0.2">
      <c r="A341" s="29" t="s">
        <v>12</v>
      </c>
      <c r="B341" s="147" t="s">
        <v>276</v>
      </c>
      <c r="C341" s="147"/>
      <c r="D341" s="147"/>
      <c r="E341" s="147"/>
      <c r="F341" s="147"/>
      <c r="G341" s="147"/>
      <c r="H341" s="147"/>
      <c r="I341" s="147"/>
      <c r="J341" s="147"/>
      <c r="K341" s="147"/>
      <c r="L341" s="147"/>
      <c r="M341" s="147"/>
      <c r="N341" s="149" t="s">
        <v>200</v>
      </c>
      <c r="O341" s="149"/>
      <c r="P341" s="149"/>
      <c r="Q341" s="149"/>
      <c r="R341" s="149"/>
      <c r="S341" s="149"/>
      <c r="T341" s="149"/>
      <c r="U341" s="149"/>
      <c r="V341" s="149"/>
    </row>
    <row r="342" spans="1:22" x14ac:dyDescent="0.2">
      <c r="A342" s="29" t="s">
        <v>11</v>
      </c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148" t="s">
        <v>201</v>
      </c>
      <c r="O342" s="148"/>
      <c r="P342" s="148"/>
      <c r="Q342" s="148"/>
      <c r="R342" s="148"/>
      <c r="S342" s="148"/>
      <c r="T342" s="148"/>
      <c r="U342" s="148"/>
      <c r="V342" s="148"/>
    </row>
    <row r="343" spans="1:22" x14ac:dyDescent="0.2">
      <c r="A343" s="29" t="s">
        <v>289</v>
      </c>
      <c r="B343" s="147" t="s">
        <v>68</v>
      </c>
      <c r="C343" s="147"/>
      <c r="D343" s="147"/>
      <c r="E343" s="147"/>
      <c r="F343" s="147"/>
      <c r="G343" s="147"/>
      <c r="H343" s="147"/>
      <c r="I343" s="147"/>
      <c r="J343" s="147"/>
      <c r="K343" s="147"/>
      <c r="L343" s="147"/>
      <c r="M343" s="147"/>
      <c r="N343" s="43"/>
      <c r="O343" s="43"/>
      <c r="P343" s="43"/>
      <c r="Q343" s="43"/>
      <c r="R343" s="43"/>
      <c r="S343" s="43"/>
      <c r="T343" s="43"/>
      <c r="U343" s="43"/>
      <c r="V343" s="43"/>
    </row>
    <row r="344" spans="1:22" x14ac:dyDescent="0.2">
      <c r="A344" s="29"/>
      <c r="B344" s="147" t="s">
        <v>249</v>
      </c>
      <c r="C344" s="147"/>
      <c r="D344" s="147"/>
      <c r="E344" s="147"/>
      <c r="F344" s="147"/>
      <c r="G344" s="147"/>
      <c r="H344" s="147"/>
      <c r="I344" s="147"/>
      <c r="J344" s="147"/>
      <c r="K344" s="147"/>
      <c r="L344" s="147"/>
      <c r="M344" s="147"/>
      <c r="N344" s="43"/>
      <c r="O344" s="43"/>
      <c r="P344" s="43"/>
      <c r="Q344" s="43"/>
      <c r="R344" s="43"/>
      <c r="S344" s="43"/>
      <c r="T344" s="43"/>
      <c r="U344" s="43"/>
      <c r="V344" s="43"/>
    </row>
    <row r="345" spans="1:22" x14ac:dyDescent="0.2">
      <c r="A345" s="29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3"/>
      <c r="O345" s="43"/>
      <c r="P345" s="43"/>
      <c r="Q345" s="43"/>
      <c r="R345" s="43"/>
      <c r="S345" s="43"/>
      <c r="T345" s="43"/>
      <c r="U345" s="43"/>
      <c r="V345" s="43"/>
    </row>
    <row r="346" spans="1:22" ht="13.5" customHeight="1" x14ac:dyDescent="0.2">
      <c r="A346" s="144" t="s">
        <v>1</v>
      </c>
      <c r="B346" s="144" t="s">
        <v>2</v>
      </c>
      <c r="C346" s="219" t="s">
        <v>19</v>
      </c>
      <c r="D346" s="220"/>
      <c r="E346" s="220"/>
      <c r="F346" s="219" t="s">
        <v>88</v>
      </c>
      <c r="G346" s="220"/>
      <c r="H346" s="220"/>
      <c r="I346" s="220"/>
      <c r="J346" s="220"/>
      <c r="K346" s="220"/>
      <c r="L346" s="220"/>
      <c r="M346" s="220"/>
      <c r="N346" s="220"/>
      <c r="O346" s="220"/>
      <c r="P346" s="220"/>
      <c r="Q346" s="220"/>
      <c r="R346" s="220"/>
      <c r="S346" s="220"/>
      <c r="T346" s="220"/>
      <c r="U346" s="220"/>
      <c r="V346" s="221"/>
    </row>
    <row r="347" spans="1:22" ht="23.25" customHeight="1" x14ac:dyDescent="0.2">
      <c r="A347" s="145"/>
      <c r="B347" s="145"/>
      <c r="C347" s="229" t="s">
        <v>16</v>
      </c>
      <c r="D347" s="230" t="s">
        <v>3</v>
      </c>
      <c r="E347" s="237" t="s">
        <v>4</v>
      </c>
      <c r="F347" s="197" t="s">
        <v>14</v>
      </c>
      <c r="G347" s="191"/>
      <c r="H347" s="191"/>
      <c r="I347" s="191"/>
      <c r="J347" s="191"/>
      <c r="K347" s="191"/>
      <c r="L347" s="191"/>
      <c r="M347" s="191"/>
      <c r="N347" s="192"/>
      <c r="O347" s="197" t="s">
        <v>15</v>
      </c>
      <c r="P347" s="191"/>
      <c r="Q347" s="191"/>
      <c r="R347" s="191"/>
      <c r="S347" s="191"/>
      <c r="T347" s="191"/>
      <c r="U347" s="191"/>
      <c r="V347" s="192"/>
    </row>
    <row r="348" spans="1:22" ht="27" customHeight="1" x14ac:dyDescent="0.2">
      <c r="A348" s="145"/>
      <c r="B348" s="145"/>
      <c r="C348" s="229"/>
      <c r="D348" s="230"/>
      <c r="E348" s="237"/>
      <c r="F348" s="198" t="s">
        <v>5</v>
      </c>
      <c r="G348" s="198"/>
      <c r="H348" s="198"/>
      <c r="I348" s="198" t="s">
        <v>6</v>
      </c>
      <c r="J348" s="198"/>
      <c r="K348" s="198"/>
      <c r="L348" s="179" t="s">
        <v>7</v>
      </c>
      <c r="M348" s="179"/>
      <c r="N348" s="180"/>
      <c r="O348" s="178" t="s">
        <v>6</v>
      </c>
      <c r="P348" s="179"/>
      <c r="Q348" s="180"/>
      <c r="R348" s="178" t="s">
        <v>17</v>
      </c>
      <c r="S348" s="179"/>
      <c r="T348" s="180"/>
      <c r="U348" s="178" t="s">
        <v>10</v>
      </c>
      <c r="V348" s="180"/>
    </row>
    <row r="349" spans="1:22" ht="59.85" customHeight="1" x14ac:dyDescent="0.2">
      <c r="A349" s="146"/>
      <c r="B349" s="146"/>
      <c r="C349" s="229"/>
      <c r="D349" s="230"/>
      <c r="E349" s="237"/>
      <c r="F349" s="69" t="s">
        <v>3</v>
      </c>
      <c r="G349" s="51" t="s">
        <v>8</v>
      </c>
      <c r="H349" s="70" t="s">
        <v>18</v>
      </c>
      <c r="I349" s="69" t="s">
        <v>3</v>
      </c>
      <c r="J349" s="48" t="s">
        <v>8</v>
      </c>
      <c r="K349" s="49" t="s">
        <v>18</v>
      </c>
      <c r="L349" s="50" t="s">
        <v>3</v>
      </c>
      <c r="M349" s="48" t="s">
        <v>8</v>
      </c>
      <c r="N349" s="49" t="s">
        <v>18</v>
      </c>
      <c r="O349" s="50" t="s">
        <v>3</v>
      </c>
      <c r="P349" s="48" t="s">
        <v>8</v>
      </c>
      <c r="Q349" s="49" t="s">
        <v>18</v>
      </c>
      <c r="R349" s="69" t="s">
        <v>3</v>
      </c>
      <c r="S349" s="51" t="s">
        <v>8</v>
      </c>
      <c r="T349" s="70" t="s">
        <v>18</v>
      </c>
      <c r="U349" s="50" t="s">
        <v>3</v>
      </c>
      <c r="V349" s="48" t="s">
        <v>8</v>
      </c>
    </row>
    <row r="350" spans="1:22" x14ac:dyDescent="0.2">
      <c r="A350" s="102" t="s">
        <v>116</v>
      </c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</row>
    <row r="351" spans="1:22" x14ac:dyDescent="0.2">
      <c r="A351" s="6"/>
      <c r="B351" s="57"/>
      <c r="C351" s="24"/>
      <c r="D351" s="22"/>
      <c r="E351" s="23"/>
      <c r="F351" s="71"/>
      <c r="G351" s="24"/>
      <c r="H351" s="23"/>
      <c r="I351" s="22"/>
      <c r="J351" s="24"/>
      <c r="K351" s="23"/>
      <c r="L351" s="22"/>
      <c r="M351" s="24"/>
      <c r="N351" s="23"/>
      <c r="O351" s="22"/>
      <c r="P351" s="24"/>
      <c r="Q351" s="23"/>
      <c r="R351" s="22"/>
      <c r="S351" s="24"/>
      <c r="T351" s="23"/>
      <c r="U351" s="22"/>
      <c r="V351" s="24"/>
    </row>
    <row r="352" spans="1:22" x14ac:dyDescent="0.2">
      <c r="A352" s="150" t="s">
        <v>117</v>
      </c>
      <c r="B352" s="151"/>
      <c r="C352" s="56">
        <f>SUM(C351:C351)</f>
        <v>0</v>
      </c>
      <c r="D352" s="56">
        <f t="shared" ref="D352:V352" si="53">SUM(D351:D351)</f>
        <v>0</v>
      </c>
      <c r="E352" s="56"/>
      <c r="F352" s="56">
        <f t="shared" si="53"/>
        <v>0</v>
      </c>
      <c r="G352" s="56">
        <f t="shared" si="53"/>
        <v>0</v>
      </c>
      <c r="H352" s="56"/>
      <c r="I352" s="56">
        <f t="shared" si="53"/>
        <v>0</v>
      </c>
      <c r="J352" s="56">
        <f t="shared" si="53"/>
        <v>0</v>
      </c>
      <c r="K352" s="56"/>
      <c r="L352" s="56">
        <f t="shared" si="53"/>
        <v>0</v>
      </c>
      <c r="M352" s="56">
        <f t="shared" si="53"/>
        <v>0</v>
      </c>
      <c r="N352" s="56"/>
      <c r="O352" s="56">
        <f t="shared" si="53"/>
        <v>0</v>
      </c>
      <c r="P352" s="56">
        <f t="shared" si="53"/>
        <v>0</v>
      </c>
      <c r="Q352" s="56"/>
      <c r="R352" s="56">
        <f t="shared" si="53"/>
        <v>0</v>
      </c>
      <c r="S352" s="56">
        <f t="shared" si="53"/>
        <v>0</v>
      </c>
      <c r="T352" s="56"/>
      <c r="U352" s="56">
        <f t="shared" si="53"/>
        <v>0</v>
      </c>
      <c r="V352" s="56">
        <f t="shared" si="53"/>
        <v>0</v>
      </c>
    </row>
    <row r="353" spans="1:22" x14ac:dyDescent="0.2">
      <c r="A353" s="99" t="s">
        <v>118</v>
      </c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7"/>
    </row>
    <row r="354" spans="1:22" ht="15.75" x14ac:dyDescent="0.2">
      <c r="A354" s="20"/>
      <c r="B354" s="53"/>
      <c r="C354" s="24"/>
      <c r="D354" s="22"/>
      <c r="E354" s="23"/>
      <c r="F354" s="71"/>
      <c r="G354" s="24"/>
      <c r="H354" s="23"/>
      <c r="I354" s="22"/>
      <c r="J354" s="24"/>
      <c r="K354" s="23"/>
      <c r="L354" s="22"/>
      <c r="M354" s="24"/>
      <c r="N354" s="23"/>
      <c r="O354" s="22"/>
      <c r="P354" s="24"/>
      <c r="Q354" s="23"/>
      <c r="R354" s="22"/>
      <c r="S354" s="24"/>
      <c r="T354" s="23"/>
      <c r="U354" s="22"/>
      <c r="V354" s="24"/>
    </row>
    <row r="355" spans="1:22" x14ac:dyDescent="0.2">
      <c r="A355" s="150" t="s">
        <v>119</v>
      </c>
      <c r="B355" s="151"/>
      <c r="C355" s="56">
        <f>SUM(C354:C354)</f>
        <v>0</v>
      </c>
      <c r="D355" s="56">
        <f t="shared" ref="D355:V355" si="54">SUM(D354:D354)</f>
        <v>0</v>
      </c>
      <c r="E355" s="56"/>
      <c r="F355" s="56">
        <f t="shared" si="54"/>
        <v>0</v>
      </c>
      <c r="G355" s="56">
        <f t="shared" si="54"/>
        <v>0</v>
      </c>
      <c r="H355" s="56"/>
      <c r="I355" s="56">
        <f t="shared" si="54"/>
        <v>0</v>
      </c>
      <c r="J355" s="56">
        <f t="shared" si="54"/>
        <v>0</v>
      </c>
      <c r="K355" s="56"/>
      <c r="L355" s="56">
        <f t="shared" si="54"/>
        <v>0</v>
      </c>
      <c r="M355" s="56">
        <f t="shared" si="54"/>
        <v>0</v>
      </c>
      <c r="N355" s="56"/>
      <c r="O355" s="56">
        <f t="shared" si="54"/>
        <v>0</v>
      </c>
      <c r="P355" s="56">
        <f t="shared" si="54"/>
        <v>0</v>
      </c>
      <c r="Q355" s="56"/>
      <c r="R355" s="56">
        <f t="shared" si="54"/>
        <v>0</v>
      </c>
      <c r="S355" s="56">
        <f t="shared" si="54"/>
        <v>0</v>
      </c>
      <c r="T355" s="56"/>
      <c r="U355" s="56">
        <f t="shared" si="54"/>
        <v>0</v>
      </c>
      <c r="V355" s="56">
        <f t="shared" si="54"/>
        <v>0</v>
      </c>
    </row>
    <row r="356" spans="1:22" x14ac:dyDescent="0.2">
      <c r="A356" s="99" t="s">
        <v>120</v>
      </c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7"/>
    </row>
    <row r="357" spans="1:22" ht="15.75" x14ac:dyDescent="0.2">
      <c r="A357" s="152" t="s">
        <v>170</v>
      </c>
      <c r="B357" s="153"/>
      <c r="C357" s="79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1"/>
    </row>
    <row r="358" spans="1:22" ht="15.75" x14ac:dyDescent="0.2">
      <c r="A358" s="20" t="s">
        <v>171</v>
      </c>
      <c r="B358" s="129" t="s">
        <v>34</v>
      </c>
      <c r="C358" s="127">
        <f>SUM(G358,G359,G360,G361,J358,J359,J360,J361,M358,M359,M360,M361,P358,P359,P360,P361,S358,S359,S360,S361,V358,V359,V360,V361)</f>
        <v>60</v>
      </c>
      <c r="D358" s="125">
        <f>SUM(F358,F359,F360,F361,I358,I359,I360,I361,L358,L359,L360,L361,O358,O359,O360,O361,R358,R359,R360,R361,U358,U359,U360,U361)</f>
        <v>3</v>
      </c>
      <c r="E358" s="123" t="s">
        <v>43</v>
      </c>
      <c r="F358" s="71"/>
      <c r="G358" s="24"/>
      <c r="H358" s="23"/>
      <c r="I358" s="22"/>
      <c r="J358" s="24"/>
      <c r="K358" s="23"/>
      <c r="L358" s="22"/>
      <c r="M358" s="24"/>
      <c r="N358" s="23"/>
      <c r="O358" s="22"/>
      <c r="P358" s="24"/>
      <c r="Q358" s="23"/>
      <c r="R358" s="22"/>
      <c r="S358" s="24"/>
      <c r="T358" s="23"/>
      <c r="U358" s="22"/>
      <c r="V358" s="24"/>
    </row>
    <row r="359" spans="1:22" ht="15.75" x14ac:dyDescent="0.2">
      <c r="A359" s="20" t="s">
        <v>172</v>
      </c>
      <c r="B359" s="235"/>
      <c r="C359" s="231"/>
      <c r="D359" s="232"/>
      <c r="E359" s="154"/>
      <c r="F359" s="71"/>
      <c r="G359" s="24"/>
      <c r="H359" s="23"/>
      <c r="I359" s="22"/>
      <c r="J359" s="24"/>
      <c r="K359" s="23"/>
      <c r="L359" s="22"/>
      <c r="M359" s="24"/>
      <c r="N359" s="23"/>
      <c r="O359" s="22"/>
      <c r="P359" s="24"/>
      <c r="Q359" s="23"/>
      <c r="R359" s="22"/>
      <c r="S359" s="24"/>
      <c r="T359" s="23"/>
      <c r="U359" s="22"/>
      <c r="V359" s="24"/>
    </row>
    <row r="360" spans="1:22" ht="15.75" x14ac:dyDescent="0.2">
      <c r="A360" s="20" t="s">
        <v>173</v>
      </c>
      <c r="B360" s="235"/>
      <c r="C360" s="231"/>
      <c r="D360" s="232"/>
      <c r="E360" s="154"/>
      <c r="F360" s="71">
        <v>0.5</v>
      </c>
      <c r="G360" s="24">
        <v>10</v>
      </c>
      <c r="H360" s="23">
        <v>300</v>
      </c>
      <c r="I360" s="22"/>
      <c r="J360" s="24"/>
      <c r="K360" s="23"/>
      <c r="L360" s="22"/>
      <c r="M360" s="24"/>
      <c r="N360" s="23"/>
      <c r="O360" s="22">
        <v>1</v>
      </c>
      <c r="P360" s="24">
        <v>20</v>
      </c>
      <c r="Q360" s="106">
        <v>10</v>
      </c>
      <c r="R360" s="22"/>
      <c r="S360" s="24"/>
      <c r="T360" s="23"/>
      <c r="U360" s="22"/>
      <c r="V360" s="24"/>
    </row>
    <row r="361" spans="1:22" ht="31.5" x14ac:dyDescent="0.2">
      <c r="A361" s="20" t="s">
        <v>174</v>
      </c>
      <c r="B361" s="130"/>
      <c r="C361" s="128"/>
      <c r="D361" s="126"/>
      <c r="E361" s="124"/>
      <c r="F361" s="71">
        <v>0.5</v>
      </c>
      <c r="G361" s="24">
        <v>10</v>
      </c>
      <c r="H361" s="23">
        <v>300</v>
      </c>
      <c r="I361" s="22"/>
      <c r="J361" s="24"/>
      <c r="K361" s="23"/>
      <c r="L361" s="22"/>
      <c r="M361" s="24"/>
      <c r="N361" s="23"/>
      <c r="O361" s="22">
        <v>1</v>
      </c>
      <c r="P361" s="24">
        <v>20</v>
      </c>
      <c r="Q361" s="106">
        <v>10</v>
      </c>
      <c r="R361" s="22"/>
      <c r="S361" s="24"/>
      <c r="T361" s="23"/>
      <c r="U361" s="22"/>
      <c r="V361" s="24"/>
    </row>
    <row r="362" spans="1:22" x14ac:dyDescent="0.2">
      <c r="A362" s="150" t="s">
        <v>121</v>
      </c>
      <c r="B362" s="151"/>
      <c r="C362" s="56">
        <f>SUM(C358:C361)</f>
        <v>60</v>
      </c>
      <c r="D362" s="56">
        <f>SUM(D358)</f>
        <v>3</v>
      </c>
      <c r="E362" s="56"/>
      <c r="F362" s="56">
        <f>SUM(F358:F361)</f>
        <v>1</v>
      </c>
      <c r="G362" s="56">
        <f t="shared" ref="G362:V362" si="55">SUM(G358:G361)</f>
        <v>20</v>
      </c>
      <c r="H362" s="56"/>
      <c r="I362" s="56">
        <f t="shared" si="55"/>
        <v>0</v>
      </c>
      <c r="J362" s="56">
        <f t="shared" si="55"/>
        <v>0</v>
      </c>
      <c r="K362" s="56"/>
      <c r="L362" s="56">
        <f t="shared" si="55"/>
        <v>0</v>
      </c>
      <c r="M362" s="56">
        <f t="shared" si="55"/>
        <v>0</v>
      </c>
      <c r="N362" s="56"/>
      <c r="O362" s="56">
        <f t="shared" si="55"/>
        <v>2</v>
      </c>
      <c r="P362" s="56">
        <f t="shared" si="55"/>
        <v>40</v>
      </c>
      <c r="Q362" s="56"/>
      <c r="R362" s="56">
        <f t="shared" si="55"/>
        <v>0</v>
      </c>
      <c r="S362" s="56">
        <f t="shared" si="55"/>
        <v>0</v>
      </c>
      <c r="T362" s="56"/>
      <c r="U362" s="56">
        <f t="shared" si="55"/>
        <v>0</v>
      </c>
      <c r="V362" s="56">
        <f t="shared" si="55"/>
        <v>0</v>
      </c>
    </row>
    <row r="363" spans="1:22" x14ac:dyDescent="0.2">
      <c r="A363" s="99" t="s">
        <v>122</v>
      </c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7"/>
    </row>
    <row r="364" spans="1:22" ht="32.25" customHeight="1" x14ac:dyDescent="0.2">
      <c r="A364" s="20" t="s">
        <v>212</v>
      </c>
      <c r="B364" s="53" t="s">
        <v>202</v>
      </c>
      <c r="C364" s="24">
        <f>SUM(G364,J364,M364,P364,S364,V364)</f>
        <v>60</v>
      </c>
      <c r="D364" s="22">
        <f>SUM(F364,I364,L364,O364,R364,U364)</f>
        <v>4</v>
      </c>
      <c r="E364" s="58" t="s">
        <v>39</v>
      </c>
      <c r="F364" s="71">
        <v>1</v>
      </c>
      <c r="G364" s="24">
        <v>20</v>
      </c>
      <c r="H364" s="23">
        <v>300</v>
      </c>
      <c r="I364" s="22"/>
      <c r="J364" s="24"/>
      <c r="K364" s="23"/>
      <c r="L364" s="22"/>
      <c r="M364" s="24"/>
      <c r="N364" s="23"/>
      <c r="O364" s="22"/>
      <c r="P364" s="24"/>
      <c r="Q364" s="23"/>
      <c r="R364" s="22">
        <v>3</v>
      </c>
      <c r="S364" s="24">
        <v>40</v>
      </c>
      <c r="T364" s="23">
        <v>5</v>
      </c>
      <c r="U364" s="22"/>
      <c r="V364" s="24"/>
    </row>
    <row r="365" spans="1:22" ht="31.5" x14ac:dyDescent="0.2">
      <c r="A365" s="20" t="s">
        <v>213</v>
      </c>
      <c r="B365" s="53" t="s">
        <v>202</v>
      </c>
      <c r="C365" s="24">
        <f t="shared" ref="C365:C369" si="56">SUM(G365,J365,M365,P365,S365,V365)</f>
        <v>65</v>
      </c>
      <c r="D365" s="22">
        <f t="shared" ref="D365:D369" si="57">SUM(F365,I365,L365,O365,R365,U365)</f>
        <v>4</v>
      </c>
      <c r="E365" s="58" t="s">
        <v>39</v>
      </c>
      <c r="F365" s="71">
        <v>1</v>
      </c>
      <c r="G365" s="24">
        <v>20</v>
      </c>
      <c r="H365" s="23">
        <v>300</v>
      </c>
      <c r="I365" s="22"/>
      <c r="J365" s="24"/>
      <c r="K365" s="23"/>
      <c r="L365" s="22"/>
      <c r="M365" s="24"/>
      <c r="N365" s="23"/>
      <c r="O365" s="22"/>
      <c r="P365" s="24"/>
      <c r="Q365" s="23"/>
      <c r="R365" s="22">
        <v>3</v>
      </c>
      <c r="S365" s="24">
        <v>45</v>
      </c>
      <c r="T365" s="23">
        <v>5</v>
      </c>
      <c r="U365" s="22"/>
      <c r="V365" s="24"/>
    </row>
    <row r="366" spans="1:22" ht="31.5" x14ac:dyDescent="0.2">
      <c r="A366" s="20" t="s">
        <v>214</v>
      </c>
      <c r="B366" s="53" t="s">
        <v>202</v>
      </c>
      <c r="C366" s="24">
        <f t="shared" si="56"/>
        <v>65</v>
      </c>
      <c r="D366" s="22">
        <f t="shared" si="57"/>
        <v>4</v>
      </c>
      <c r="E366" s="58" t="s">
        <v>39</v>
      </c>
      <c r="F366" s="71">
        <v>1</v>
      </c>
      <c r="G366" s="24">
        <v>20</v>
      </c>
      <c r="H366" s="23">
        <v>300</v>
      </c>
      <c r="I366" s="22"/>
      <c r="J366" s="24"/>
      <c r="K366" s="23"/>
      <c r="L366" s="22"/>
      <c r="M366" s="24"/>
      <c r="N366" s="23"/>
      <c r="O366" s="22"/>
      <c r="P366" s="24"/>
      <c r="Q366" s="23"/>
      <c r="R366" s="22">
        <v>3</v>
      </c>
      <c r="S366" s="24">
        <v>45</v>
      </c>
      <c r="T366" s="23">
        <v>5</v>
      </c>
      <c r="U366" s="22"/>
      <c r="V366" s="24"/>
    </row>
    <row r="367" spans="1:22" ht="31.5" x14ac:dyDescent="0.2">
      <c r="A367" s="19" t="s">
        <v>205</v>
      </c>
      <c r="B367" s="53" t="s">
        <v>203</v>
      </c>
      <c r="C367" s="24">
        <f t="shared" si="56"/>
        <v>45</v>
      </c>
      <c r="D367" s="22">
        <f t="shared" si="57"/>
        <v>3</v>
      </c>
      <c r="E367" s="58" t="s">
        <v>43</v>
      </c>
      <c r="F367" s="71"/>
      <c r="G367" s="24"/>
      <c r="H367" s="23"/>
      <c r="I367" s="22"/>
      <c r="J367" s="24"/>
      <c r="K367" s="23"/>
      <c r="L367" s="22"/>
      <c r="M367" s="24"/>
      <c r="N367" s="23"/>
      <c r="O367" s="22"/>
      <c r="P367" s="24"/>
      <c r="Q367" s="23"/>
      <c r="R367" s="22">
        <v>3</v>
      </c>
      <c r="S367" s="24">
        <v>45</v>
      </c>
      <c r="T367" s="23">
        <v>5</v>
      </c>
      <c r="U367" s="22"/>
      <c r="V367" s="24"/>
    </row>
    <row r="368" spans="1:22" ht="31.5" x14ac:dyDescent="0.2">
      <c r="A368" s="19" t="s">
        <v>206</v>
      </c>
      <c r="B368" s="53" t="s">
        <v>202</v>
      </c>
      <c r="C368" s="24">
        <f t="shared" si="56"/>
        <v>30</v>
      </c>
      <c r="D368" s="22">
        <f t="shared" si="57"/>
        <v>2</v>
      </c>
      <c r="E368" s="58" t="s">
        <v>43</v>
      </c>
      <c r="F368" s="71"/>
      <c r="G368" s="24"/>
      <c r="H368" s="23"/>
      <c r="I368" s="22"/>
      <c r="J368" s="24"/>
      <c r="K368" s="23"/>
      <c r="L368" s="22"/>
      <c r="M368" s="24"/>
      <c r="N368" s="23"/>
      <c r="O368" s="22"/>
      <c r="P368" s="24"/>
      <c r="Q368" s="23"/>
      <c r="R368" s="22">
        <v>2</v>
      </c>
      <c r="S368" s="24">
        <v>30</v>
      </c>
      <c r="T368" s="23">
        <v>5</v>
      </c>
      <c r="U368" s="22"/>
      <c r="V368" s="24"/>
    </row>
    <row r="369" spans="1:22" ht="31.5" x14ac:dyDescent="0.2">
      <c r="A369" s="19" t="s">
        <v>207</v>
      </c>
      <c r="B369" s="53" t="s">
        <v>233</v>
      </c>
      <c r="C369" s="24">
        <f t="shared" si="56"/>
        <v>45</v>
      </c>
      <c r="D369" s="22">
        <f t="shared" si="57"/>
        <v>3</v>
      </c>
      <c r="E369" s="58" t="s">
        <v>43</v>
      </c>
      <c r="F369" s="71"/>
      <c r="G369" s="24"/>
      <c r="H369" s="23"/>
      <c r="I369" s="22"/>
      <c r="J369" s="24"/>
      <c r="K369" s="23"/>
      <c r="L369" s="22"/>
      <c r="M369" s="24"/>
      <c r="N369" s="23"/>
      <c r="O369" s="22"/>
      <c r="P369" s="24"/>
      <c r="Q369" s="23"/>
      <c r="R369" s="22">
        <v>3</v>
      </c>
      <c r="S369" s="24">
        <v>45</v>
      </c>
      <c r="T369" s="23">
        <v>5</v>
      </c>
      <c r="U369" s="22"/>
      <c r="V369" s="24"/>
    </row>
    <row r="370" spans="1:22" x14ac:dyDescent="0.2">
      <c r="A370" s="150" t="s">
        <v>123</v>
      </c>
      <c r="B370" s="151"/>
      <c r="C370" s="56">
        <f>SUM(C364:C369)</f>
        <v>310</v>
      </c>
      <c r="D370" s="56">
        <f t="shared" ref="D370:V370" si="58">SUM(D364:D369)</f>
        <v>20</v>
      </c>
      <c r="E370" s="56"/>
      <c r="F370" s="56">
        <f t="shared" si="58"/>
        <v>3</v>
      </c>
      <c r="G370" s="56">
        <f t="shared" si="58"/>
        <v>60</v>
      </c>
      <c r="H370" s="56"/>
      <c r="I370" s="56">
        <f t="shared" si="58"/>
        <v>0</v>
      </c>
      <c r="J370" s="56">
        <f t="shared" si="58"/>
        <v>0</v>
      </c>
      <c r="K370" s="56"/>
      <c r="L370" s="56">
        <f t="shared" si="58"/>
        <v>0</v>
      </c>
      <c r="M370" s="56">
        <f t="shared" si="58"/>
        <v>0</v>
      </c>
      <c r="N370" s="56"/>
      <c r="O370" s="56">
        <f t="shared" si="58"/>
        <v>0</v>
      </c>
      <c r="P370" s="56">
        <f t="shared" si="58"/>
        <v>0</v>
      </c>
      <c r="Q370" s="56"/>
      <c r="R370" s="56">
        <f t="shared" si="58"/>
        <v>17</v>
      </c>
      <c r="S370" s="56">
        <f t="shared" si="58"/>
        <v>250</v>
      </c>
      <c r="T370" s="56"/>
      <c r="U370" s="56">
        <f t="shared" si="58"/>
        <v>0</v>
      </c>
      <c r="V370" s="56">
        <f t="shared" si="58"/>
        <v>0</v>
      </c>
    </row>
    <row r="371" spans="1:22" x14ac:dyDescent="0.2">
      <c r="A371" s="99" t="s">
        <v>192</v>
      </c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7"/>
    </row>
    <row r="372" spans="1:22" x14ac:dyDescent="0.2">
      <c r="A372" s="7"/>
      <c r="B372" s="57"/>
      <c r="C372" s="24"/>
      <c r="D372" s="22"/>
      <c r="E372" s="58"/>
      <c r="F372" s="71"/>
      <c r="G372" s="24"/>
      <c r="H372" s="23"/>
      <c r="I372" s="22"/>
      <c r="J372" s="24"/>
      <c r="K372" s="23"/>
      <c r="L372" s="22"/>
      <c r="M372" s="24"/>
      <c r="N372" s="23"/>
      <c r="O372" s="22"/>
      <c r="P372" s="24"/>
      <c r="Q372" s="23"/>
      <c r="R372" s="22"/>
      <c r="S372" s="24"/>
      <c r="T372" s="23"/>
      <c r="U372" s="22"/>
      <c r="V372" s="24"/>
    </row>
    <row r="373" spans="1:22" x14ac:dyDescent="0.2">
      <c r="A373" s="150" t="s">
        <v>125</v>
      </c>
      <c r="B373" s="151"/>
      <c r="C373" s="56">
        <f>SUM(C372:C372)</f>
        <v>0</v>
      </c>
      <c r="D373" s="56">
        <f t="shared" ref="D373:V373" si="59">SUM(D372:D372)</f>
        <v>0</v>
      </c>
      <c r="E373" s="56"/>
      <c r="F373" s="56">
        <f t="shared" si="59"/>
        <v>0</v>
      </c>
      <c r="G373" s="56">
        <f t="shared" si="59"/>
        <v>0</v>
      </c>
      <c r="H373" s="56"/>
      <c r="I373" s="56">
        <f t="shared" si="59"/>
        <v>0</v>
      </c>
      <c r="J373" s="56">
        <f t="shared" si="59"/>
        <v>0</v>
      </c>
      <c r="K373" s="56"/>
      <c r="L373" s="56">
        <f t="shared" si="59"/>
        <v>0</v>
      </c>
      <c r="M373" s="56">
        <f t="shared" si="59"/>
        <v>0</v>
      </c>
      <c r="N373" s="56"/>
      <c r="O373" s="56">
        <f t="shared" si="59"/>
        <v>0</v>
      </c>
      <c r="P373" s="56">
        <f t="shared" si="59"/>
        <v>0</v>
      </c>
      <c r="Q373" s="56"/>
      <c r="R373" s="56">
        <f t="shared" si="59"/>
        <v>0</v>
      </c>
      <c r="S373" s="56">
        <f t="shared" si="59"/>
        <v>0</v>
      </c>
      <c r="T373" s="56"/>
      <c r="U373" s="56">
        <f t="shared" si="59"/>
        <v>0</v>
      </c>
      <c r="V373" s="56">
        <f t="shared" si="59"/>
        <v>0</v>
      </c>
    </row>
    <row r="374" spans="1:22" x14ac:dyDescent="0.2">
      <c r="A374" s="99" t="s">
        <v>124</v>
      </c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7"/>
    </row>
    <row r="375" spans="1:22" ht="15.75" x14ac:dyDescent="0.2">
      <c r="A375" s="20" t="s">
        <v>178</v>
      </c>
      <c r="B375" s="53" t="s">
        <v>202</v>
      </c>
      <c r="C375" s="24">
        <f>SUM(G375,J375,M375,S375,V375)</f>
        <v>200</v>
      </c>
      <c r="D375" s="22">
        <f>SUM(F375,I375,L375,R375,U375)</f>
        <v>7</v>
      </c>
      <c r="E375" s="58" t="s">
        <v>39</v>
      </c>
      <c r="F375" s="71"/>
      <c r="G375" s="24"/>
      <c r="H375" s="23"/>
      <c r="I375" s="22"/>
      <c r="J375" s="24"/>
      <c r="K375" s="23"/>
      <c r="L375" s="22"/>
      <c r="M375" s="24"/>
      <c r="N375" s="23"/>
      <c r="O375" s="22"/>
      <c r="P375" s="24"/>
      <c r="Q375" s="23"/>
      <c r="R375" s="22"/>
      <c r="S375" s="24"/>
      <c r="T375" s="23"/>
      <c r="U375" s="22">
        <v>7</v>
      </c>
      <c r="V375" s="24">
        <v>200</v>
      </c>
    </row>
    <row r="376" spans="1:22" x14ac:dyDescent="0.2">
      <c r="A376" s="150" t="s">
        <v>290</v>
      </c>
      <c r="B376" s="151"/>
      <c r="C376" s="56">
        <f>SUM(C375:C375)</f>
        <v>200</v>
      </c>
      <c r="D376" s="56">
        <f t="shared" ref="D376:V376" si="60">SUM(D375:D375)</f>
        <v>7</v>
      </c>
      <c r="E376" s="56"/>
      <c r="F376" s="56">
        <f t="shared" si="60"/>
        <v>0</v>
      </c>
      <c r="G376" s="56">
        <f t="shared" si="60"/>
        <v>0</v>
      </c>
      <c r="H376" s="56"/>
      <c r="I376" s="56">
        <f t="shared" si="60"/>
        <v>0</v>
      </c>
      <c r="J376" s="56">
        <f t="shared" si="60"/>
        <v>0</v>
      </c>
      <c r="K376" s="56"/>
      <c r="L376" s="56">
        <f t="shared" si="60"/>
        <v>0</v>
      </c>
      <c r="M376" s="56">
        <f t="shared" si="60"/>
        <v>0</v>
      </c>
      <c r="N376" s="56"/>
      <c r="O376" s="56">
        <f t="shared" si="60"/>
        <v>0</v>
      </c>
      <c r="P376" s="56">
        <f t="shared" si="60"/>
        <v>0</v>
      </c>
      <c r="Q376" s="56"/>
      <c r="R376" s="56">
        <f t="shared" si="60"/>
        <v>0</v>
      </c>
      <c r="S376" s="56">
        <f t="shared" si="60"/>
        <v>0</v>
      </c>
      <c r="T376" s="56"/>
      <c r="U376" s="56">
        <f t="shared" si="60"/>
        <v>7</v>
      </c>
      <c r="V376" s="56">
        <f t="shared" si="60"/>
        <v>200</v>
      </c>
    </row>
    <row r="377" spans="1:22" x14ac:dyDescent="0.2">
      <c r="A377" s="101" t="s">
        <v>127</v>
      </c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5"/>
    </row>
    <row r="378" spans="1:22" x14ac:dyDescent="0.2">
      <c r="A378" s="99" t="s">
        <v>128</v>
      </c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7"/>
    </row>
    <row r="379" spans="1:22" ht="15.75" x14ac:dyDescent="0.2">
      <c r="A379" s="20"/>
      <c r="B379" s="53"/>
      <c r="C379" s="24"/>
      <c r="D379" s="22"/>
      <c r="E379" s="58"/>
      <c r="F379" s="71"/>
      <c r="G379" s="24"/>
      <c r="H379" s="23"/>
      <c r="I379" s="22"/>
      <c r="J379" s="24"/>
      <c r="K379" s="23"/>
      <c r="L379" s="22"/>
      <c r="M379" s="24"/>
      <c r="N379" s="23"/>
      <c r="O379" s="22"/>
      <c r="P379" s="24"/>
      <c r="Q379" s="23"/>
      <c r="R379" s="22"/>
      <c r="S379" s="24"/>
      <c r="T379" s="23"/>
      <c r="U379" s="22"/>
      <c r="V379" s="24"/>
    </row>
    <row r="380" spans="1:22" x14ac:dyDescent="0.2">
      <c r="A380" s="202" t="s">
        <v>129</v>
      </c>
      <c r="B380" s="203"/>
      <c r="C380" s="63">
        <f>SUM(C379:C379)</f>
        <v>0</v>
      </c>
      <c r="D380" s="63">
        <f t="shared" ref="D380:V380" si="61">SUM(D379:D379)</f>
        <v>0</v>
      </c>
      <c r="E380" s="63"/>
      <c r="F380" s="63">
        <f t="shared" si="61"/>
        <v>0</v>
      </c>
      <c r="G380" s="63">
        <f t="shared" si="61"/>
        <v>0</v>
      </c>
      <c r="H380" s="63"/>
      <c r="I380" s="63">
        <f t="shared" si="61"/>
        <v>0</v>
      </c>
      <c r="J380" s="63">
        <f t="shared" si="61"/>
        <v>0</v>
      </c>
      <c r="K380" s="63"/>
      <c r="L380" s="63">
        <f t="shared" si="61"/>
        <v>0</v>
      </c>
      <c r="M380" s="63">
        <f t="shared" si="61"/>
        <v>0</v>
      </c>
      <c r="N380" s="63"/>
      <c r="O380" s="63">
        <f t="shared" si="61"/>
        <v>0</v>
      </c>
      <c r="P380" s="63">
        <f t="shared" si="61"/>
        <v>0</v>
      </c>
      <c r="Q380" s="63"/>
      <c r="R380" s="63">
        <f t="shared" si="61"/>
        <v>0</v>
      </c>
      <c r="S380" s="63">
        <f t="shared" si="61"/>
        <v>0</v>
      </c>
      <c r="T380" s="63"/>
      <c r="U380" s="63">
        <f t="shared" si="61"/>
        <v>0</v>
      </c>
      <c r="V380" s="63">
        <f t="shared" si="61"/>
        <v>0</v>
      </c>
    </row>
    <row r="381" spans="1:22" x14ac:dyDescent="0.2">
      <c r="A381" s="102" t="s">
        <v>130</v>
      </c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6"/>
    </row>
    <row r="382" spans="1:22" ht="15.75" x14ac:dyDescent="0.2">
      <c r="A382" s="20"/>
      <c r="B382" s="53"/>
      <c r="C382" s="24"/>
      <c r="D382" s="71"/>
      <c r="E382" s="23"/>
      <c r="F382" s="71"/>
      <c r="G382" s="24"/>
      <c r="H382" s="23"/>
      <c r="I382" s="22"/>
      <c r="J382" s="24"/>
      <c r="K382" s="23"/>
      <c r="L382" s="22"/>
      <c r="M382" s="24"/>
      <c r="N382" s="23"/>
      <c r="O382" s="22"/>
      <c r="P382" s="24"/>
      <c r="Q382" s="23"/>
      <c r="R382" s="22"/>
      <c r="S382" s="24"/>
      <c r="T382" s="23"/>
      <c r="U382" s="22"/>
      <c r="V382" s="24"/>
    </row>
    <row r="383" spans="1:22" x14ac:dyDescent="0.2">
      <c r="A383" s="224" t="s">
        <v>131</v>
      </c>
      <c r="B383" s="225"/>
      <c r="C383" s="63">
        <f>C382</f>
        <v>0</v>
      </c>
      <c r="D383" s="63">
        <f t="shared" ref="D383:V383" si="62">D382</f>
        <v>0</v>
      </c>
      <c r="E383" s="63"/>
      <c r="F383" s="63">
        <f t="shared" si="62"/>
        <v>0</v>
      </c>
      <c r="G383" s="63">
        <f t="shared" si="62"/>
        <v>0</v>
      </c>
      <c r="H383" s="63"/>
      <c r="I383" s="63">
        <f t="shared" si="62"/>
        <v>0</v>
      </c>
      <c r="J383" s="63">
        <f t="shared" si="62"/>
        <v>0</v>
      </c>
      <c r="K383" s="63"/>
      <c r="L383" s="63">
        <f t="shared" si="62"/>
        <v>0</v>
      </c>
      <c r="M383" s="63">
        <f t="shared" si="62"/>
        <v>0</v>
      </c>
      <c r="N383" s="63"/>
      <c r="O383" s="63">
        <f t="shared" si="62"/>
        <v>0</v>
      </c>
      <c r="P383" s="63">
        <f t="shared" si="62"/>
        <v>0</v>
      </c>
      <c r="Q383" s="63"/>
      <c r="R383" s="63">
        <f t="shared" si="62"/>
        <v>0</v>
      </c>
      <c r="S383" s="63">
        <f t="shared" si="62"/>
        <v>0</v>
      </c>
      <c r="T383" s="63"/>
      <c r="U383" s="63">
        <f t="shared" si="62"/>
        <v>0</v>
      </c>
      <c r="V383" s="63">
        <f t="shared" si="62"/>
        <v>0</v>
      </c>
    </row>
    <row r="384" spans="1:22" x14ac:dyDescent="0.2">
      <c r="A384" s="222" t="s">
        <v>89</v>
      </c>
      <c r="B384" s="223"/>
      <c r="C384" s="64">
        <f>SUM(C352,C355,C362,C370,C373,C376,C380,C383)</f>
        <v>570</v>
      </c>
      <c r="D384" s="64">
        <f t="shared" ref="D384:V384" si="63">SUM(D352,D355,D362,D370,D373,D376,D380,D383)</f>
        <v>30</v>
      </c>
      <c r="E384" s="64"/>
      <c r="F384" s="64">
        <f t="shared" si="63"/>
        <v>4</v>
      </c>
      <c r="G384" s="64">
        <f t="shared" si="63"/>
        <v>80</v>
      </c>
      <c r="H384" s="64"/>
      <c r="I384" s="64">
        <f t="shared" si="63"/>
        <v>0</v>
      </c>
      <c r="J384" s="64">
        <f t="shared" si="63"/>
        <v>0</v>
      </c>
      <c r="K384" s="64"/>
      <c r="L384" s="64">
        <f t="shared" si="63"/>
        <v>0</v>
      </c>
      <c r="M384" s="64">
        <f t="shared" si="63"/>
        <v>0</v>
      </c>
      <c r="N384" s="64"/>
      <c r="O384" s="64">
        <f t="shared" si="63"/>
        <v>2</v>
      </c>
      <c r="P384" s="64">
        <f t="shared" si="63"/>
        <v>40</v>
      </c>
      <c r="Q384" s="64"/>
      <c r="R384" s="64">
        <f t="shared" si="63"/>
        <v>17</v>
      </c>
      <c r="S384" s="64">
        <f t="shared" si="63"/>
        <v>250</v>
      </c>
      <c r="T384" s="64"/>
      <c r="U384" s="64">
        <f t="shared" si="63"/>
        <v>7</v>
      </c>
      <c r="V384" s="64">
        <f t="shared" si="63"/>
        <v>200</v>
      </c>
    </row>
    <row r="385" spans="1:23" ht="27" customHeight="1" x14ac:dyDescent="0.2">
      <c r="A385" s="142" t="s">
        <v>224</v>
      </c>
      <c r="B385" s="142"/>
      <c r="C385" s="142"/>
      <c r="D385" s="142"/>
      <c r="E385" s="142"/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42"/>
      <c r="R385" s="142"/>
      <c r="S385" s="142"/>
      <c r="T385" s="142"/>
      <c r="U385" s="142"/>
      <c r="V385" s="142"/>
      <c r="W385" s="142"/>
    </row>
    <row r="386" spans="1:23" x14ac:dyDescent="0.2">
      <c r="A386" s="143" t="s">
        <v>225</v>
      </c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3"/>
    </row>
    <row r="387" spans="1:23" x14ac:dyDescent="0.2">
      <c r="A387" s="37"/>
      <c r="B387" s="37"/>
      <c r="C387" s="29"/>
      <c r="D387" s="29"/>
      <c r="E387" s="29"/>
      <c r="F387" s="29"/>
      <c r="G387" s="29"/>
      <c r="H387" s="29"/>
      <c r="I387" s="29"/>
    </row>
    <row r="388" spans="1:23" x14ac:dyDescent="0.2">
      <c r="A388" s="37"/>
      <c r="B388" s="66" t="s">
        <v>14</v>
      </c>
      <c r="E388" s="29"/>
      <c r="F388" s="29"/>
      <c r="G388" s="37"/>
      <c r="H388" s="37"/>
      <c r="I388" s="37"/>
      <c r="J388" s="37"/>
      <c r="K388" s="37"/>
      <c r="L388" s="37"/>
      <c r="M388" s="37"/>
      <c r="N388" s="29"/>
      <c r="O388" s="29"/>
      <c r="P388" s="29"/>
      <c r="Q388" s="29"/>
      <c r="R388" s="29"/>
      <c r="S388" s="29"/>
      <c r="T388" s="29"/>
      <c r="U388" s="29"/>
      <c r="V388" s="29"/>
    </row>
    <row r="389" spans="1:23" x14ac:dyDescent="0.2">
      <c r="A389" s="37"/>
      <c r="B389" s="5" t="s">
        <v>25</v>
      </c>
      <c r="C389" s="28">
        <v>0</v>
      </c>
      <c r="E389" s="29"/>
      <c r="F389" s="29"/>
      <c r="G389" s="4"/>
      <c r="H389" s="4"/>
      <c r="I389" s="4"/>
      <c r="J389" s="4"/>
      <c r="K389" s="4"/>
      <c r="L389" s="4"/>
      <c r="M389" s="4"/>
      <c r="N389" s="29"/>
      <c r="O389" s="29"/>
      <c r="P389" s="29"/>
      <c r="Q389" s="29"/>
      <c r="R389" s="29"/>
      <c r="S389" s="29"/>
      <c r="T389" s="29"/>
      <c r="U389" s="29"/>
      <c r="V389" s="29"/>
    </row>
    <row r="390" spans="1:23" x14ac:dyDescent="0.2">
      <c r="A390" s="37"/>
      <c r="B390" s="67" t="s">
        <v>26</v>
      </c>
      <c r="C390" s="28">
        <f>SUM(G384,J384,M384)</f>
        <v>80</v>
      </c>
      <c r="E390" s="29"/>
      <c r="F390" s="29"/>
      <c r="G390" s="4"/>
      <c r="H390" s="4"/>
      <c r="I390" s="4"/>
      <c r="J390" s="4"/>
      <c r="K390" s="4"/>
      <c r="L390" s="4"/>
      <c r="M390" s="4"/>
      <c r="N390" s="29"/>
      <c r="O390" s="29"/>
      <c r="P390" s="29"/>
      <c r="Q390" s="29"/>
      <c r="R390" s="29"/>
      <c r="S390" s="29"/>
      <c r="T390" s="29"/>
      <c r="U390" s="29"/>
      <c r="V390" s="29"/>
    </row>
    <row r="391" spans="1:23" x14ac:dyDescent="0.2">
      <c r="A391" s="37"/>
      <c r="B391" s="67" t="s">
        <v>3</v>
      </c>
      <c r="C391" s="28">
        <f>SUM(F384,I384,L384)</f>
        <v>4</v>
      </c>
      <c r="E391" s="29"/>
      <c r="F391" s="29"/>
      <c r="G391" s="4"/>
      <c r="H391" s="4"/>
      <c r="I391" s="4"/>
      <c r="J391" s="4"/>
      <c r="K391" s="4"/>
      <c r="L391" s="4"/>
      <c r="M391" s="4"/>
      <c r="N391" s="29"/>
      <c r="O391" s="29"/>
      <c r="P391" s="29"/>
      <c r="Q391" s="29"/>
      <c r="R391" s="29"/>
      <c r="S391" s="29"/>
      <c r="T391" s="29"/>
      <c r="U391" s="29"/>
      <c r="V391" s="29"/>
    </row>
    <row r="392" spans="1:23" x14ac:dyDescent="0.2">
      <c r="A392" s="37"/>
      <c r="B392" s="68"/>
      <c r="C392" s="4"/>
      <c r="E392" s="29"/>
      <c r="F392" s="29"/>
      <c r="G392" s="4"/>
      <c r="H392" s="4"/>
      <c r="I392" s="4"/>
      <c r="J392" s="4"/>
      <c r="K392" s="4"/>
      <c r="L392" s="4"/>
      <c r="M392" s="4"/>
      <c r="N392" s="29"/>
      <c r="O392" s="29"/>
      <c r="P392" s="29"/>
      <c r="Q392" s="29"/>
      <c r="R392" s="29"/>
      <c r="S392" s="29"/>
      <c r="T392" s="29"/>
      <c r="U392" s="29"/>
      <c r="V392" s="29"/>
    </row>
    <row r="393" spans="1:23" x14ac:dyDescent="0.2">
      <c r="A393" s="37"/>
      <c r="B393" s="66" t="s">
        <v>15</v>
      </c>
      <c r="C393" s="4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</row>
    <row r="394" spans="1:23" x14ac:dyDescent="0.2">
      <c r="A394" s="37"/>
      <c r="B394" s="5" t="s">
        <v>25</v>
      </c>
      <c r="C394" s="28">
        <v>4</v>
      </c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</row>
    <row r="395" spans="1:23" x14ac:dyDescent="0.2">
      <c r="B395" s="5" t="s">
        <v>26</v>
      </c>
      <c r="C395" s="28">
        <f>SUM(P384,S384,V384)</f>
        <v>490</v>
      </c>
      <c r="D395" s="29"/>
      <c r="E395" s="29"/>
      <c r="F395" s="29"/>
      <c r="G395" s="29"/>
      <c r="H395" s="29"/>
      <c r="I395" s="29"/>
      <c r="J395" s="29"/>
    </row>
    <row r="396" spans="1:23" x14ac:dyDescent="0.2">
      <c r="A396" s="37"/>
      <c r="B396" s="67" t="s">
        <v>3</v>
      </c>
      <c r="C396" s="28">
        <f>SUM(O384,R384,U384)</f>
        <v>26</v>
      </c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</row>
    <row r="397" spans="1:23" x14ac:dyDescent="0.2">
      <c r="B397" s="38"/>
    </row>
    <row r="398" spans="1:23" x14ac:dyDescent="0.2">
      <c r="B398" s="38"/>
    </row>
    <row r="399" spans="1:23" x14ac:dyDescent="0.2">
      <c r="B399" s="38"/>
    </row>
    <row r="400" spans="1:23" x14ac:dyDescent="0.2">
      <c r="B400" s="38"/>
    </row>
    <row r="401" spans="1:22" x14ac:dyDescent="0.2">
      <c r="B401" s="38"/>
    </row>
    <row r="402" spans="1:22" x14ac:dyDescent="0.2">
      <c r="B402" s="38"/>
    </row>
    <row r="403" spans="1:22" x14ac:dyDescent="0.2">
      <c r="B403" s="38"/>
    </row>
    <row r="404" spans="1:22" x14ac:dyDescent="0.2">
      <c r="B404" s="38"/>
    </row>
    <row r="405" spans="1:22" x14ac:dyDescent="0.2">
      <c r="B405" s="38"/>
    </row>
    <row r="406" spans="1:22" x14ac:dyDescent="0.2">
      <c r="B406" s="38"/>
    </row>
    <row r="407" spans="1:22" x14ac:dyDescent="0.2">
      <c r="A407" s="29" t="s">
        <v>12</v>
      </c>
      <c r="B407" s="147" t="s">
        <v>276</v>
      </c>
      <c r="C407" s="147"/>
      <c r="D407" s="147"/>
      <c r="E407" s="147"/>
      <c r="F407" s="147"/>
      <c r="G407" s="147"/>
      <c r="H407" s="147"/>
      <c r="I407" s="147"/>
      <c r="J407" s="147"/>
      <c r="K407" s="147"/>
      <c r="L407" s="147"/>
      <c r="M407" s="147"/>
      <c r="N407" s="149" t="s">
        <v>200</v>
      </c>
      <c r="O407" s="149"/>
      <c r="P407" s="149"/>
      <c r="Q407" s="149"/>
      <c r="R407" s="149"/>
      <c r="S407" s="149"/>
      <c r="T407" s="149"/>
      <c r="U407" s="149"/>
      <c r="V407" s="149"/>
    </row>
    <row r="408" spans="1:22" x14ac:dyDescent="0.2">
      <c r="A408" s="29" t="s">
        <v>11</v>
      </c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148" t="s">
        <v>201</v>
      </c>
      <c r="O408" s="148"/>
      <c r="P408" s="148"/>
      <c r="Q408" s="148"/>
      <c r="R408" s="148"/>
      <c r="S408" s="148"/>
      <c r="T408" s="148"/>
      <c r="U408" s="148"/>
      <c r="V408" s="148"/>
    </row>
    <row r="409" spans="1:22" x14ac:dyDescent="0.2">
      <c r="A409" s="29" t="s">
        <v>289</v>
      </c>
      <c r="B409" s="147" t="s">
        <v>91</v>
      </c>
      <c r="C409" s="147"/>
      <c r="D409" s="147"/>
      <c r="E409" s="147"/>
      <c r="F409" s="147"/>
      <c r="G409" s="147"/>
      <c r="H409" s="147"/>
      <c r="I409" s="147"/>
      <c r="J409" s="147"/>
      <c r="K409" s="147"/>
      <c r="L409" s="147"/>
      <c r="M409" s="147"/>
      <c r="N409" s="43"/>
      <c r="O409" s="43"/>
      <c r="P409" s="43"/>
      <c r="Q409" s="43"/>
      <c r="R409" s="43"/>
      <c r="S409" s="43"/>
      <c r="T409" s="43"/>
      <c r="U409" s="43"/>
      <c r="V409" s="43"/>
    </row>
    <row r="410" spans="1:22" x14ac:dyDescent="0.2">
      <c r="A410" s="29"/>
      <c r="B410" s="147" t="s">
        <v>266</v>
      </c>
      <c r="C410" s="147"/>
      <c r="D410" s="147"/>
      <c r="E410" s="147"/>
      <c r="F410" s="147"/>
      <c r="G410" s="147"/>
      <c r="H410" s="147"/>
      <c r="I410" s="147"/>
      <c r="J410" s="147"/>
      <c r="K410" s="147"/>
      <c r="L410" s="147"/>
      <c r="M410" s="147"/>
      <c r="N410" s="43"/>
      <c r="O410" s="43"/>
      <c r="P410" s="43"/>
      <c r="Q410" s="43"/>
      <c r="R410" s="43"/>
      <c r="S410" s="43"/>
      <c r="T410" s="43"/>
      <c r="U410" s="43"/>
      <c r="V410" s="43"/>
    </row>
    <row r="411" spans="1:22" x14ac:dyDescent="0.2">
      <c r="A411" s="29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3"/>
      <c r="O411" s="43"/>
      <c r="P411" s="43"/>
      <c r="Q411" s="43"/>
      <c r="R411" s="43"/>
      <c r="S411" s="43"/>
      <c r="T411" s="43"/>
      <c r="U411" s="43"/>
      <c r="V411" s="43"/>
    </row>
    <row r="412" spans="1:22" ht="13.5" customHeight="1" x14ac:dyDescent="0.2">
      <c r="A412" s="144" t="s">
        <v>1</v>
      </c>
      <c r="B412" s="144" t="s">
        <v>2</v>
      </c>
      <c r="C412" s="219" t="s">
        <v>19</v>
      </c>
      <c r="D412" s="220"/>
      <c r="E412" s="220"/>
      <c r="F412" s="219" t="s">
        <v>92</v>
      </c>
      <c r="G412" s="220"/>
      <c r="H412" s="220"/>
      <c r="I412" s="220"/>
      <c r="J412" s="220"/>
      <c r="K412" s="220"/>
      <c r="L412" s="220"/>
      <c r="M412" s="220"/>
      <c r="N412" s="220"/>
      <c r="O412" s="220"/>
      <c r="P412" s="220"/>
      <c r="Q412" s="220"/>
      <c r="R412" s="220"/>
      <c r="S412" s="220"/>
      <c r="T412" s="220"/>
      <c r="U412" s="220"/>
      <c r="V412" s="221"/>
    </row>
    <row r="413" spans="1:22" ht="23.85" customHeight="1" x14ac:dyDescent="0.2">
      <c r="A413" s="145"/>
      <c r="B413" s="145"/>
      <c r="C413" s="229" t="s">
        <v>16</v>
      </c>
      <c r="D413" s="230" t="s">
        <v>3</v>
      </c>
      <c r="E413" s="237" t="s">
        <v>4</v>
      </c>
      <c r="F413" s="197" t="s">
        <v>14</v>
      </c>
      <c r="G413" s="191"/>
      <c r="H413" s="191"/>
      <c r="I413" s="191"/>
      <c r="J413" s="191"/>
      <c r="K413" s="191"/>
      <c r="L413" s="191"/>
      <c r="M413" s="191"/>
      <c r="N413" s="192"/>
      <c r="O413" s="197" t="s">
        <v>15</v>
      </c>
      <c r="P413" s="191"/>
      <c r="Q413" s="191"/>
      <c r="R413" s="191"/>
      <c r="S413" s="191"/>
      <c r="T413" s="191"/>
      <c r="U413" s="191"/>
      <c r="V413" s="192"/>
    </row>
    <row r="414" spans="1:22" ht="30" customHeight="1" x14ac:dyDescent="0.2">
      <c r="A414" s="145"/>
      <c r="B414" s="145"/>
      <c r="C414" s="229"/>
      <c r="D414" s="230"/>
      <c r="E414" s="237"/>
      <c r="F414" s="199" t="s">
        <v>108</v>
      </c>
      <c r="G414" s="200"/>
      <c r="H414" s="201"/>
      <c r="I414" s="178" t="s">
        <v>6</v>
      </c>
      <c r="J414" s="179"/>
      <c r="K414" s="179"/>
      <c r="L414" s="198" t="s">
        <v>7</v>
      </c>
      <c r="M414" s="198"/>
      <c r="N414" s="198"/>
      <c r="O414" s="178" t="s">
        <v>6</v>
      </c>
      <c r="P414" s="179"/>
      <c r="Q414" s="180"/>
      <c r="R414" s="178" t="s">
        <v>17</v>
      </c>
      <c r="S414" s="179"/>
      <c r="T414" s="180"/>
      <c r="U414" s="178" t="s">
        <v>10</v>
      </c>
      <c r="V414" s="180"/>
    </row>
    <row r="415" spans="1:22" ht="93" customHeight="1" x14ac:dyDescent="0.2">
      <c r="A415" s="146"/>
      <c r="B415" s="146"/>
      <c r="C415" s="229"/>
      <c r="D415" s="230"/>
      <c r="E415" s="237"/>
      <c r="F415" s="50" t="s">
        <v>3</v>
      </c>
      <c r="G415" s="48" t="s">
        <v>8</v>
      </c>
      <c r="H415" s="49" t="s">
        <v>18</v>
      </c>
      <c r="I415" s="50" t="s">
        <v>3</v>
      </c>
      <c r="J415" s="48" t="s">
        <v>8</v>
      </c>
      <c r="K415" s="49" t="s">
        <v>18</v>
      </c>
      <c r="L415" s="50" t="s">
        <v>3</v>
      </c>
      <c r="M415" s="48" t="s">
        <v>8</v>
      </c>
      <c r="N415" s="49" t="s">
        <v>18</v>
      </c>
      <c r="O415" s="50" t="s">
        <v>3</v>
      </c>
      <c r="P415" s="48" t="s">
        <v>8</v>
      </c>
      <c r="Q415" s="49" t="s">
        <v>18</v>
      </c>
      <c r="R415" s="69" t="s">
        <v>3</v>
      </c>
      <c r="S415" s="51" t="s">
        <v>8</v>
      </c>
      <c r="T415" s="70" t="s">
        <v>18</v>
      </c>
      <c r="U415" s="50" t="s">
        <v>3</v>
      </c>
      <c r="V415" s="48" t="s">
        <v>8</v>
      </c>
    </row>
    <row r="416" spans="1:22" x14ac:dyDescent="0.2">
      <c r="A416" s="102" t="s">
        <v>116</v>
      </c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</row>
    <row r="417" spans="1:22" x14ac:dyDescent="0.2">
      <c r="A417" s="6"/>
      <c r="B417" s="57"/>
      <c r="C417" s="24"/>
      <c r="D417" s="22"/>
      <c r="E417" s="23"/>
      <c r="F417" s="71"/>
      <c r="G417" s="24"/>
      <c r="H417" s="23"/>
      <c r="I417" s="22"/>
      <c r="J417" s="24"/>
      <c r="K417" s="23"/>
      <c r="L417" s="22"/>
      <c r="M417" s="24"/>
      <c r="N417" s="23"/>
      <c r="O417" s="22"/>
      <c r="P417" s="24"/>
      <c r="Q417" s="23"/>
      <c r="R417" s="22"/>
      <c r="S417" s="24"/>
      <c r="T417" s="23"/>
      <c r="U417" s="22"/>
      <c r="V417" s="24"/>
    </row>
    <row r="418" spans="1:22" x14ac:dyDescent="0.2">
      <c r="A418" s="150" t="s">
        <v>117</v>
      </c>
      <c r="B418" s="151"/>
      <c r="C418" s="56">
        <f>SUM(C417:C417)</f>
        <v>0</v>
      </c>
      <c r="D418" s="56">
        <f>SUM(D417:D417)</f>
        <v>0</v>
      </c>
      <c r="E418" s="56"/>
      <c r="F418" s="56">
        <f>SUM(F417:F417)</f>
        <v>0</v>
      </c>
      <c r="G418" s="56">
        <f>SUM(G417:G417)</f>
        <v>0</v>
      </c>
      <c r="H418" s="56"/>
      <c r="I418" s="56"/>
      <c r="J418" s="56">
        <f>SUM(J417:J417)</f>
        <v>0</v>
      </c>
      <c r="K418" s="56"/>
      <c r="L418" s="56"/>
      <c r="M418" s="56">
        <f>SUM(M417:M417)</f>
        <v>0</v>
      </c>
      <c r="N418" s="56"/>
      <c r="O418" s="56"/>
      <c r="P418" s="56"/>
      <c r="Q418" s="56"/>
      <c r="R418" s="56">
        <f>SUM(R417:R417)</f>
        <v>0</v>
      </c>
      <c r="S418" s="56"/>
      <c r="T418" s="56">
        <f>SUM(T417:T417)</f>
        <v>0</v>
      </c>
      <c r="U418" s="56">
        <f>SUM(U417:U417)</f>
        <v>0</v>
      </c>
      <c r="V418" s="56">
        <f>SUM(V417:V417)</f>
        <v>0</v>
      </c>
    </row>
    <row r="419" spans="1:22" x14ac:dyDescent="0.2">
      <c r="A419" s="99" t="s">
        <v>118</v>
      </c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7"/>
    </row>
    <row r="420" spans="1:22" ht="15.75" x14ac:dyDescent="0.2">
      <c r="A420" s="20" t="s">
        <v>180</v>
      </c>
      <c r="B420" s="53" t="s">
        <v>261</v>
      </c>
      <c r="C420" s="24">
        <f>SUM(G420,J420,M420,P420,S420,V420)</f>
        <v>10</v>
      </c>
      <c r="D420" s="22">
        <f>SUM(F420,I420,L420,O420,R420,U420)</f>
        <v>1</v>
      </c>
      <c r="E420" s="23" t="s">
        <v>39</v>
      </c>
      <c r="F420" s="71">
        <v>0</v>
      </c>
      <c r="G420" s="24">
        <v>0</v>
      </c>
      <c r="H420" s="23"/>
      <c r="I420" s="22">
        <v>1</v>
      </c>
      <c r="J420" s="24">
        <v>10</v>
      </c>
      <c r="K420" s="23">
        <v>10</v>
      </c>
      <c r="L420" s="22"/>
      <c r="M420" s="24">
        <v>0</v>
      </c>
      <c r="N420" s="23"/>
      <c r="O420" s="22"/>
      <c r="P420" s="24"/>
      <c r="Q420" s="23"/>
      <c r="R420" s="22"/>
      <c r="S420" s="24"/>
      <c r="T420" s="23"/>
      <c r="U420" s="22"/>
      <c r="V420" s="24"/>
    </row>
    <row r="421" spans="1:22" x14ac:dyDescent="0.2">
      <c r="A421" s="150" t="s">
        <v>119</v>
      </c>
      <c r="B421" s="151"/>
      <c r="C421" s="56"/>
      <c r="D421" s="56">
        <f t="shared" ref="D421:V421" si="64">SUM(D420)</f>
        <v>1</v>
      </c>
      <c r="E421" s="56"/>
      <c r="F421" s="56">
        <f t="shared" si="64"/>
        <v>0</v>
      </c>
      <c r="G421" s="56">
        <f t="shared" si="64"/>
        <v>0</v>
      </c>
      <c r="H421" s="56"/>
      <c r="I421" s="56">
        <f t="shared" si="64"/>
        <v>1</v>
      </c>
      <c r="J421" s="56">
        <f t="shared" si="64"/>
        <v>10</v>
      </c>
      <c r="K421" s="56"/>
      <c r="L421" s="56">
        <f t="shared" si="64"/>
        <v>0</v>
      </c>
      <c r="M421" s="56">
        <f t="shared" si="64"/>
        <v>0</v>
      </c>
      <c r="N421" s="56"/>
      <c r="O421" s="56">
        <f t="shared" si="64"/>
        <v>0</v>
      </c>
      <c r="P421" s="56">
        <f t="shared" si="64"/>
        <v>0</v>
      </c>
      <c r="Q421" s="56"/>
      <c r="R421" s="56">
        <f t="shared" si="64"/>
        <v>0</v>
      </c>
      <c r="S421" s="56">
        <f t="shared" si="64"/>
        <v>0</v>
      </c>
      <c r="T421" s="56"/>
      <c r="U421" s="56">
        <f t="shared" si="64"/>
        <v>0</v>
      </c>
      <c r="V421" s="56">
        <f t="shared" si="64"/>
        <v>0</v>
      </c>
    </row>
    <row r="422" spans="1:22" ht="17.25" customHeight="1" x14ac:dyDescent="0.2">
      <c r="A422" s="99" t="s">
        <v>120</v>
      </c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7"/>
    </row>
    <row r="423" spans="1:22" ht="17.25" customHeight="1" x14ac:dyDescent="0.2">
      <c r="A423" s="6"/>
      <c r="B423" s="57"/>
      <c r="C423" s="24"/>
      <c r="D423" s="22"/>
      <c r="E423" s="23"/>
      <c r="F423" s="71"/>
      <c r="G423" s="24"/>
      <c r="H423" s="23"/>
      <c r="I423" s="22"/>
      <c r="J423" s="24"/>
      <c r="K423" s="23"/>
      <c r="L423" s="22"/>
      <c r="M423" s="24"/>
      <c r="N423" s="23"/>
      <c r="O423" s="22"/>
      <c r="P423" s="24"/>
      <c r="Q423" s="23"/>
      <c r="R423" s="22"/>
      <c r="S423" s="24"/>
      <c r="T423" s="23"/>
      <c r="U423" s="22"/>
      <c r="V423" s="24"/>
    </row>
    <row r="424" spans="1:22" x14ac:dyDescent="0.2">
      <c r="A424" s="150" t="s">
        <v>121</v>
      </c>
      <c r="B424" s="151"/>
      <c r="C424" s="56">
        <f>SUM(C423:C423)</f>
        <v>0</v>
      </c>
      <c r="D424" s="56">
        <f t="shared" ref="D424:V424" si="65">SUM(D423:D423)</f>
        <v>0</v>
      </c>
      <c r="E424" s="56"/>
      <c r="F424" s="56">
        <f t="shared" si="65"/>
        <v>0</v>
      </c>
      <c r="G424" s="56">
        <f t="shared" si="65"/>
        <v>0</v>
      </c>
      <c r="H424" s="56"/>
      <c r="I424" s="56">
        <f t="shared" si="65"/>
        <v>0</v>
      </c>
      <c r="J424" s="56">
        <f t="shared" si="65"/>
        <v>0</v>
      </c>
      <c r="K424" s="56"/>
      <c r="L424" s="56">
        <f t="shared" si="65"/>
        <v>0</v>
      </c>
      <c r="M424" s="56">
        <f t="shared" si="65"/>
        <v>0</v>
      </c>
      <c r="N424" s="56"/>
      <c r="O424" s="56">
        <f t="shared" si="65"/>
        <v>0</v>
      </c>
      <c r="P424" s="56">
        <f t="shared" si="65"/>
        <v>0</v>
      </c>
      <c r="Q424" s="56"/>
      <c r="R424" s="56">
        <f t="shared" si="65"/>
        <v>0</v>
      </c>
      <c r="S424" s="56">
        <f t="shared" si="65"/>
        <v>0</v>
      </c>
      <c r="T424" s="56"/>
      <c r="U424" s="56">
        <f t="shared" si="65"/>
        <v>0</v>
      </c>
      <c r="V424" s="56">
        <f t="shared" si="65"/>
        <v>0</v>
      </c>
    </row>
    <row r="425" spans="1:22" x14ac:dyDescent="0.2">
      <c r="A425" s="99" t="s">
        <v>122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7"/>
    </row>
    <row r="426" spans="1:22" ht="31.5" x14ac:dyDescent="0.2">
      <c r="A426" s="20" t="s">
        <v>218</v>
      </c>
      <c r="B426" s="53" t="s">
        <v>202</v>
      </c>
      <c r="C426" s="24">
        <f>SUM(G426,J426,M426,P426,S426,V426)</f>
        <v>75</v>
      </c>
      <c r="D426" s="22">
        <f>SUM(F426,I426,L426,O426,R426,U426)</f>
        <v>5</v>
      </c>
      <c r="E426" s="58" t="s">
        <v>43</v>
      </c>
      <c r="F426" s="71">
        <v>1</v>
      </c>
      <c r="G426" s="24">
        <v>25</v>
      </c>
      <c r="H426" s="23">
        <v>300</v>
      </c>
      <c r="I426" s="22"/>
      <c r="J426" s="24"/>
      <c r="K426" s="23"/>
      <c r="L426" s="22"/>
      <c r="M426" s="24"/>
      <c r="N426" s="23"/>
      <c r="O426" s="22"/>
      <c r="P426" s="24"/>
      <c r="Q426" s="23"/>
      <c r="R426" s="22">
        <v>4</v>
      </c>
      <c r="S426" s="24">
        <v>50</v>
      </c>
      <c r="T426" s="23">
        <v>5</v>
      </c>
      <c r="U426" s="22"/>
      <c r="V426" s="24"/>
    </row>
    <row r="427" spans="1:22" ht="23.85" customHeight="1" x14ac:dyDescent="0.2">
      <c r="A427" s="227" t="s">
        <v>219</v>
      </c>
      <c r="B427" s="129" t="s">
        <v>233</v>
      </c>
      <c r="C427" s="127">
        <f>SUM(G427,G428,J427,J428,M427,M428,P427,P428,S427,S428,V427,V428)</f>
        <v>65</v>
      </c>
      <c r="D427" s="125">
        <f>SUM(F427,F428,I427,I428,L427,L428,O427,O428,R427,R428,U427,U428)</f>
        <v>4</v>
      </c>
      <c r="E427" s="123" t="s">
        <v>39</v>
      </c>
      <c r="F427" s="131">
        <v>1</v>
      </c>
      <c r="G427" s="127">
        <v>20</v>
      </c>
      <c r="H427" s="123">
        <v>300</v>
      </c>
      <c r="I427" s="125"/>
      <c r="J427" s="127"/>
      <c r="K427" s="123"/>
      <c r="L427" s="125"/>
      <c r="M427" s="127"/>
      <c r="N427" s="123"/>
      <c r="O427" s="125"/>
      <c r="P427" s="127"/>
      <c r="Q427" s="123"/>
      <c r="R427" s="125">
        <v>3</v>
      </c>
      <c r="S427" s="127">
        <v>45</v>
      </c>
      <c r="T427" s="123">
        <v>5</v>
      </c>
      <c r="U427" s="125"/>
      <c r="V427" s="127"/>
    </row>
    <row r="428" spans="1:22" x14ac:dyDescent="0.2">
      <c r="A428" s="228"/>
      <c r="B428" s="130"/>
      <c r="C428" s="128"/>
      <c r="D428" s="126"/>
      <c r="E428" s="124"/>
      <c r="F428" s="132"/>
      <c r="G428" s="128"/>
      <c r="H428" s="124"/>
      <c r="I428" s="126"/>
      <c r="J428" s="128"/>
      <c r="K428" s="124"/>
      <c r="L428" s="126"/>
      <c r="M428" s="128"/>
      <c r="N428" s="124"/>
      <c r="O428" s="126"/>
      <c r="P428" s="128"/>
      <c r="Q428" s="124"/>
      <c r="R428" s="126"/>
      <c r="S428" s="128"/>
      <c r="T428" s="124"/>
      <c r="U428" s="126"/>
      <c r="V428" s="128"/>
    </row>
    <row r="429" spans="1:22" ht="31.5" x14ac:dyDescent="0.2">
      <c r="A429" s="20" t="s">
        <v>220</v>
      </c>
      <c r="B429" s="53" t="s">
        <v>233</v>
      </c>
      <c r="C429" s="24">
        <f>SUM(G429,J429,M429,P429,S429,V429)</f>
        <v>45</v>
      </c>
      <c r="D429" s="22">
        <f>SUM(F429,I429,L429,O429,R429,U429)</f>
        <v>3</v>
      </c>
      <c r="E429" s="58" t="s">
        <v>40</v>
      </c>
      <c r="F429" s="71">
        <v>1</v>
      </c>
      <c r="G429" s="24">
        <v>15</v>
      </c>
      <c r="H429" s="23">
        <v>300</v>
      </c>
      <c r="I429" s="22"/>
      <c r="J429" s="24"/>
      <c r="K429" s="23"/>
      <c r="L429" s="22"/>
      <c r="M429" s="24"/>
      <c r="N429" s="23"/>
      <c r="O429" s="22"/>
      <c r="P429" s="24"/>
      <c r="Q429" s="23"/>
      <c r="R429" s="22">
        <v>2</v>
      </c>
      <c r="S429" s="24">
        <v>30</v>
      </c>
      <c r="T429" s="23">
        <v>5</v>
      </c>
      <c r="U429" s="22"/>
      <c r="V429" s="24"/>
    </row>
    <row r="430" spans="1:22" ht="31.5" x14ac:dyDescent="0.2">
      <c r="A430" s="20" t="s">
        <v>221</v>
      </c>
      <c r="B430" s="53" t="s">
        <v>34</v>
      </c>
      <c r="C430" s="24">
        <f t="shared" ref="C430:C434" si="66">SUM(G430,J430,M430,P430,S430,V430)</f>
        <v>45</v>
      </c>
      <c r="D430" s="22">
        <f t="shared" ref="D430:D434" si="67">SUM(F430,I430,L430,O430,R430,U430)</f>
        <v>3</v>
      </c>
      <c r="E430" s="58" t="s">
        <v>40</v>
      </c>
      <c r="F430" s="71">
        <v>1</v>
      </c>
      <c r="G430" s="24">
        <v>15</v>
      </c>
      <c r="H430" s="23">
        <v>300</v>
      </c>
      <c r="I430" s="22"/>
      <c r="J430" s="24"/>
      <c r="K430" s="23"/>
      <c r="L430" s="22"/>
      <c r="M430" s="24"/>
      <c r="N430" s="23"/>
      <c r="O430" s="22"/>
      <c r="P430" s="24"/>
      <c r="Q430" s="23"/>
      <c r="R430" s="22">
        <v>2</v>
      </c>
      <c r="S430" s="24">
        <v>30</v>
      </c>
      <c r="T430" s="23">
        <v>5</v>
      </c>
      <c r="U430" s="22"/>
      <c r="V430" s="24"/>
    </row>
    <row r="431" spans="1:22" ht="31.5" x14ac:dyDescent="0.2">
      <c r="A431" s="20" t="s">
        <v>222</v>
      </c>
      <c r="B431" s="53" t="s">
        <v>202</v>
      </c>
      <c r="C431" s="24">
        <f t="shared" si="66"/>
        <v>45</v>
      </c>
      <c r="D431" s="22">
        <f t="shared" si="67"/>
        <v>3</v>
      </c>
      <c r="E431" s="58" t="s">
        <v>40</v>
      </c>
      <c r="F431" s="71">
        <v>1</v>
      </c>
      <c r="G431" s="24">
        <v>15</v>
      </c>
      <c r="H431" s="23">
        <v>300</v>
      </c>
      <c r="I431" s="22"/>
      <c r="J431" s="24"/>
      <c r="K431" s="23"/>
      <c r="L431" s="22"/>
      <c r="M431" s="24"/>
      <c r="N431" s="23"/>
      <c r="O431" s="22"/>
      <c r="P431" s="24"/>
      <c r="Q431" s="23"/>
      <c r="R431" s="22">
        <v>2</v>
      </c>
      <c r="S431" s="24">
        <v>30</v>
      </c>
      <c r="T431" s="23">
        <v>5</v>
      </c>
      <c r="U431" s="22"/>
      <c r="V431" s="24"/>
    </row>
    <row r="432" spans="1:22" ht="31.5" x14ac:dyDescent="0.2">
      <c r="A432" s="82" t="s">
        <v>215</v>
      </c>
      <c r="B432" s="53" t="s">
        <v>34</v>
      </c>
      <c r="C432" s="24">
        <f t="shared" si="66"/>
        <v>35</v>
      </c>
      <c r="D432" s="22">
        <f t="shared" si="67"/>
        <v>2</v>
      </c>
      <c r="E432" s="58" t="s">
        <v>40</v>
      </c>
      <c r="F432" s="71">
        <v>1</v>
      </c>
      <c r="G432" s="24">
        <v>20</v>
      </c>
      <c r="H432" s="23">
        <v>300</v>
      </c>
      <c r="I432" s="22"/>
      <c r="J432" s="24"/>
      <c r="K432" s="23"/>
      <c r="L432" s="22"/>
      <c r="M432" s="24"/>
      <c r="N432" s="23"/>
      <c r="O432" s="22"/>
      <c r="P432" s="24"/>
      <c r="Q432" s="23"/>
      <c r="R432" s="22">
        <v>1</v>
      </c>
      <c r="S432" s="24">
        <v>15</v>
      </c>
      <c r="T432" s="23">
        <v>5</v>
      </c>
      <c r="U432" s="22"/>
      <c r="V432" s="24"/>
    </row>
    <row r="433" spans="1:22" ht="15.75" x14ac:dyDescent="0.2">
      <c r="A433" s="82" t="s">
        <v>216</v>
      </c>
      <c r="B433" s="53" t="s">
        <v>233</v>
      </c>
      <c r="C433" s="24">
        <f t="shared" si="66"/>
        <v>35</v>
      </c>
      <c r="D433" s="22">
        <f t="shared" si="67"/>
        <v>2</v>
      </c>
      <c r="E433" s="58" t="s">
        <v>40</v>
      </c>
      <c r="F433" s="71">
        <v>1</v>
      </c>
      <c r="G433" s="24">
        <v>20</v>
      </c>
      <c r="H433" s="23">
        <v>300</v>
      </c>
      <c r="I433" s="22"/>
      <c r="J433" s="24"/>
      <c r="K433" s="23"/>
      <c r="L433" s="22"/>
      <c r="M433" s="24"/>
      <c r="N433" s="23"/>
      <c r="O433" s="22"/>
      <c r="P433" s="24"/>
      <c r="Q433" s="23"/>
      <c r="R433" s="22">
        <v>1</v>
      </c>
      <c r="S433" s="24">
        <v>15</v>
      </c>
      <c r="T433" s="23">
        <v>5</v>
      </c>
      <c r="U433" s="22"/>
      <c r="V433" s="24"/>
    </row>
    <row r="434" spans="1:22" ht="31.5" x14ac:dyDescent="0.2">
      <c r="A434" s="82" t="s">
        <v>217</v>
      </c>
      <c r="B434" s="53" t="s">
        <v>202</v>
      </c>
      <c r="C434" s="24">
        <f t="shared" si="66"/>
        <v>35</v>
      </c>
      <c r="D434" s="22">
        <f t="shared" si="67"/>
        <v>2</v>
      </c>
      <c r="E434" s="58" t="s">
        <v>40</v>
      </c>
      <c r="F434" s="71">
        <v>1</v>
      </c>
      <c r="G434" s="24">
        <v>20</v>
      </c>
      <c r="H434" s="23">
        <v>300</v>
      </c>
      <c r="I434" s="22"/>
      <c r="J434" s="24"/>
      <c r="K434" s="23"/>
      <c r="L434" s="22"/>
      <c r="M434" s="24"/>
      <c r="N434" s="23"/>
      <c r="O434" s="22"/>
      <c r="P434" s="24"/>
      <c r="Q434" s="23"/>
      <c r="R434" s="22">
        <v>1</v>
      </c>
      <c r="S434" s="24">
        <v>15</v>
      </c>
      <c r="T434" s="23">
        <v>5</v>
      </c>
      <c r="U434" s="22"/>
      <c r="V434" s="24"/>
    </row>
    <row r="435" spans="1:22" x14ac:dyDescent="0.2">
      <c r="A435" s="150" t="s">
        <v>123</v>
      </c>
      <c r="B435" s="151"/>
      <c r="C435" s="56">
        <f>SUM(C426:C434)</f>
        <v>380</v>
      </c>
      <c r="D435" s="56">
        <f t="shared" ref="D435:V435" si="68">SUM(D426:D434)</f>
        <v>24</v>
      </c>
      <c r="E435" s="56"/>
      <c r="F435" s="56">
        <f t="shared" si="68"/>
        <v>8</v>
      </c>
      <c r="G435" s="56">
        <f t="shared" si="68"/>
        <v>150</v>
      </c>
      <c r="H435" s="56"/>
      <c r="I435" s="56">
        <f t="shared" si="68"/>
        <v>0</v>
      </c>
      <c r="J435" s="56">
        <f t="shared" si="68"/>
        <v>0</v>
      </c>
      <c r="K435" s="56"/>
      <c r="L435" s="56">
        <f t="shared" si="68"/>
        <v>0</v>
      </c>
      <c r="M435" s="56">
        <f t="shared" si="68"/>
        <v>0</v>
      </c>
      <c r="N435" s="56"/>
      <c r="O435" s="56">
        <f t="shared" si="68"/>
        <v>0</v>
      </c>
      <c r="P435" s="56">
        <f t="shared" si="68"/>
        <v>0</v>
      </c>
      <c r="Q435" s="56"/>
      <c r="R435" s="56">
        <f t="shared" si="68"/>
        <v>16</v>
      </c>
      <c r="S435" s="56">
        <f t="shared" si="68"/>
        <v>230</v>
      </c>
      <c r="T435" s="56"/>
      <c r="U435" s="56">
        <f t="shared" si="68"/>
        <v>0</v>
      </c>
      <c r="V435" s="56">
        <f t="shared" si="68"/>
        <v>0</v>
      </c>
    </row>
    <row r="436" spans="1:22" x14ac:dyDescent="0.2">
      <c r="A436" s="99" t="s">
        <v>192</v>
      </c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7"/>
    </row>
    <row r="437" spans="1:22" x14ac:dyDescent="0.2">
      <c r="A437" s="7"/>
      <c r="B437" s="57"/>
      <c r="C437" s="24"/>
      <c r="D437" s="22"/>
      <c r="E437" s="58"/>
      <c r="F437" s="71"/>
      <c r="G437" s="24"/>
      <c r="H437" s="23"/>
      <c r="I437" s="22"/>
      <c r="J437" s="24"/>
      <c r="K437" s="23"/>
      <c r="L437" s="22"/>
      <c r="M437" s="24"/>
      <c r="N437" s="23"/>
      <c r="O437" s="22"/>
      <c r="P437" s="24"/>
      <c r="Q437" s="23"/>
      <c r="R437" s="22"/>
      <c r="S437" s="24"/>
      <c r="T437" s="23"/>
      <c r="U437" s="22"/>
      <c r="V437" s="24"/>
    </row>
    <row r="438" spans="1:22" x14ac:dyDescent="0.2">
      <c r="A438" s="150" t="s">
        <v>125</v>
      </c>
      <c r="B438" s="151"/>
      <c r="C438" s="56">
        <f>SUM(C437:C437)</f>
        <v>0</v>
      </c>
      <c r="D438" s="56">
        <f t="shared" ref="D438:V438" si="69">SUM(D437:D437)</f>
        <v>0</v>
      </c>
      <c r="E438" s="56"/>
      <c r="F438" s="56">
        <f t="shared" si="69"/>
        <v>0</v>
      </c>
      <c r="G438" s="56">
        <f t="shared" si="69"/>
        <v>0</v>
      </c>
      <c r="H438" s="56"/>
      <c r="I438" s="56">
        <f t="shared" si="69"/>
        <v>0</v>
      </c>
      <c r="J438" s="56">
        <f t="shared" si="69"/>
        <v>0</v>
      </c>
      <c r="K438" s="56"/>
      <c r="L438" s="56">
        <f t="shared" si="69"/>
        <v>0</v>
      </c>
      <c r="M438" s="56">
        <f t="shared" si="69"/>
        <v>0</v>
      </c>
      <c r="N438" s="56"/>
      <c r="O438" s="56">
        <f t="shared" si="69"/>
        <v>0</v>
      </c>
      <c r="P438" s="56">
        <f t="shared" si="69"/>
        <v>0</v>
      </c>
      <c r="Q438" s="56"/>
      <c r="R438" s="56">
        <f t="shared" si="69"/>
        <v>0</v>
      </c>
      <c r="S438" s="56">
        <f t="shared" si="69"/>
        <v>0</v>
      </c>
      <c r="T438" s="56"/>
      <c r="U438" s="56">
        <f t="shared" si="69"/>
        <v>0</v>
      </c>
      <c r="V438" s="56">
        <f t="shared" si="69"/>
        <v>0</v>
      </c>
    </row>
    <row r="439" spans="1:22" x14ac:dyDescent="0.2">
      <c r="A439" s="99" t="s">
        <v>124</v>
      </c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7"/>
    </row>
    <row r="440" spans="1:22" ht="31.5" x14ac:dyDescent="0.2">
      <c r="A440" s="20" t="s">
        <v>169</v>
      </c>
      <c r="B440" s="53" t="s">
        <v>202</v>
      </c>
      <c r="C440" s="24">
        <f>SUM(G440,J440,M440,P440,S440,V440)</f>
        <v>100</v>
      </c>
      <c r="D440" s="22">
        <f>SUM(F440,I440,L440,O440,R440,U440)</f>
        <v>4</v>
      </c>
      <c r="E440" s="58" t="s">
        <v>39</v>
      </c>
      <c r="F440" s="71"/>
      <c r="G440" s="24"/>
      <c r="H440" s="23"/>
      <c r="I440" s="22"/>
      <c r="J440" s="24"/>
      <c r="K440" s="23"/>
      <c r="L440" s="22"/>
      <c r="M440" s="24"/>
      <c r="N440" s="23"/>
      <c r="O440" s="22"/>
      <c r="P440" s="24"/>
      <c r="Q440" s="23"/>
      <c r="R440" s="22"/>
      <c r="S440" s="24"/>
      <c r="T440" s="23"/>
      <c r="U440" s="22">
        <v>4</v>
      </c>
      <c r="V440" s="24">
        <v>100</v>
      </c>
    </row>
    <row r="441" spans="1:22" x14ac:dyDescent="0.2">
      <c r="A441" s="150" t="s">
        <v>126</v>
      </c>
      <c r="B441" s="151"/>
      <c r="C441" s="56">
        <f>SUM(C440)</f>
        <v>100</v>
      </c>
      <c r="D441" s="56">
        <f t="shared" ref="D441:V441" si="70">SUM(D440)</f>
        <v>4</v>
      </c>
      <c r="E441" s="56"/>
      <c r="F441" s="56">
        <f t="shared" si="70"/>
        <v>0</v>
      </c>
      <c r="G441" s="56">
        <f t="shared" si="70"/>
        <v>0</v>
      </c>
      <c r="H441" s="56"/>
      <c r="I441" s="56">
        <f t="shared" si="70"/>
        <v>0</v>
      </c>
      <c r="J441" s="56">
        <f t="shared" si="70"/>
        <v>0</v>
      </c>
      <c r="K441" s="56"/>
      <c r="L441" s="56">
        <f t="shared" si="70"/>
        <v>0</v>
      </c>
      <c r="M441" s="56">
        <f t="shared" si="70"/>
        <v>0</v>
      </c>
      <c r="N441" s="56"/>
      <c r="O441" s="56">
        <f t="shared" si="70"/>
        <v>0</v>
      </c>
      <c r="P441" s="56">
        <f t="shared" si="70"/>
        <v>0</v>
      </c>
      <c r="Q441" s="56"/>
      <c r="R441" s="56">
        <f t="shared" si="70"/>
        <v>0</v>
      </c>
      <c r="S441" s="56">
        <f t="shared" si="70"/>
        <v>0</v>
      </c>
      <c r="T441" s="56"/>
      <c r="U441" s="56">
        <f t="shared" si="70"/>
        <v>4</v>
      </c>
      <c r="V441" s="56">
        <f t="shared" si="70"/>
        <v>100</v>
      </c>
    </row>
    <row r="442" spans="1:22" x14ac:dyDescent="0.2">
      <c r="A442" s="101" t="s">
        <v>127</v>
      </c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5"/>
    </row>
    <row r="443" spans="1:22" x14ac:dyDescent="0.2">
      <c r="A443" s="99" t="s">
        <v>128</v>
      </c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7"/>
    </row>
    <row r="444" spans="1:22" ht="31.5" x14ac:dyDescent="0.2">
      <c r="A444" s="120" t="s">
        <v>151</v>
      </c>
      <c r="B444" s="53" t="s">
        <v>147</v>
      </c>
      <c r="C444" s="24">
        <f>SUM(G444,J444,M444,P444,S444,V444)</f>
        <v>24</v>
      </c>
      <c r="D444" s="22">
        <f>SUM(F444,I444,L444,O444,R444,U444)</f>
        <v>1</v>
      </c>
      <c r="E444" s="58" t="s">
        <v>39</v>
      </c>
      <c r="F444" s="71">
        <v>0.5</v>
      </c>
      <c r="G444" s="107">
        <v>4</v>
      </c>
      <c r="H444" s="23">
        <v>300</v>
      </c>
      <c r="I444" s="22"/>
      <c r="J444" s="24"/>
      <c r="K444" s="23"/>
      <c r="L444" s="22"/>
      <c r="M444" s="24"/>
      <c r="N444" s="23"/>
      <c r="O444" s="22">
        <v>0.5</v>
      </c>
      <c r="P444" s="107">
        <v>20</v>
      </c>
      <c r="Q444" s="23">
        <v>10</v>
      </c>
      <c r="R444" s="22"/>
      <c r="S444" s="24"/>
      <c r="T444" s="23"/>
      <c r="U444" s="22"/>
      <c r="V444" s="24"/>
    </row>
    <row r="445" spans="1:22" x14ac:dyDescent="0.2">
      <c r="A445" s="202" t="s">
        <v>129</v>
      </c>
      <c r="B445" s="203"/>
      <c r="C445" s="63">
        <f>SUM(C444)</f>
        <v>24</v>
      </c>
      <c r="D445" s="63">
        <f t="shared" ref="D445:V445" si="71">SUM(D444)</f>
        <v>1</v>
      </c>
      <c r="E445" s="63"/>
      <c r="F445" s="63">
        <f t="shared" si="71"/>
        <v>0.5</v>
      </c>
      <c r="G445" s="63">
        <f t="shared" si="71"/>
        <v>4</v>
      </c>
      <c r="H445" s="63"/>
      <c r="I445" s="63">
        <f t="shared" si="71"/>
        <v>0</v>
      </c>
      <c r="J445" s="63">
        <f t="shared" si="71"/>
        <v>0</v>
      </c>
      <c r="K445" s="63"/>
      <c r="L445" s="63">
        <f t="shared" si="71"/>
        <v>0</v>
      </c>
      <c r="M445" s="63">
        <f t="shared" si="71"/>
        <v>0</v>
      </c>
      <c r="N445" s="63"/>
      <c r="O445" s="63">
        <f t="shared" si="71"/>
        <v>0.5</v>
      </c>
      <c r="P445" s="63">
        <f t="shared" si="71"/>
        <v>20</v>
      </c>
      <c r="Q445" s="63"/>
      <c r="R445" s="63">
        <f t="shared" si="71"/>
        <v>0</v>
      </c>
      <c r="S445" s="63">
        <f t="shared" si="71"/>
        <v>0</v>
      </c>
      <c r="T445" s="63"/>
      <c r="U445" s="63">
        <f t="shared" si="71"/>
        <v>0</v>
      </c>
      <c r="V445" s="63">
        <f t="shared" si="71"/>
        <v>0</v>
      </c>
    </row>
    <row r="446" spans="1:22" x14ac:dyDescent="0.2">
      <c r="A446" s="102" t="s">
        <v>130</v>
      </c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6"/>
    </row>
    <row r="447" spans="1:22" x14ac:dyDescent="0.2">
      <c r="A447" s="1"/>
      <c r="B447" s="23"/>
      <c r="C447" s="24"/>
      <c r="D447" s="71"/>
      <c r="E447" s="23"/>
      <c r="F447" s="71"/>
      <c r="G447" s="24"/>
      <c r="H447" s="23"/>
      <c r="I447" s="22"/>
      <c r="J447" s="24"/>
      <c r="K447" s="23"/>
      <c r="L447" s="22"/>
      <c r="M447" s="24"/>
      <c r="N447" s="23"/>
      <c r="O447" s="22"/>
      <c r="P447" s="24"/>
      <c r="Q447" s="23"/>
      <c r="R447" s="22"/>
      <c r="S447" s="24"/>
      <c r="T447" s="23"/>
      <c r="U447" s="22"/>
      <c r="V447" s="24"/>
    </row>
    <row r="448" spans="1:22" x14ac:dyDescent="0.2">
      <c r="A448" s="224" t="s">
        <v>131</v>
      </c>
      <c r="B448" s="225"/>
      <c r="C448" s="63">
        <f>SUM(C447:C447)</f>
        <v>0</v>
      </c>
      <c r="D448" s="63">
        <f t="shared" ref="D448:V448" si="72">SUM(D447:D447)</f>
        <v>0</v>
      </c>
      <c r="E448" s="63"/>
      <c r="F448" s="63">
        <f t="shared" si="72"/>
        <v>0</v>
      </c>
      <c r="G448" s="63">
        <f t="shared" si="72"/>
        <v>0</v>
      </c>
      <c r="H448" s="63"/>
      <c r="I448" s="63">
        <f t="shared" si="72"/>
        <v>0</v>
      </c>
      <c r="J448" s="63">
        <f t="shared" si="72"/>
        <v>0</v>
      </c>
      <c r="K448" s="63"/>
      <c r="L448" s="63">
        <f t="shared" si="72"/>
        <v>0</v>
      </c>
      <c r="M448" s="63">
        <f t="shared" si="72"/>
        <v>0</v>
      </c>
      <c r="N448" s="63"/>
      <c r="O448" s="63">
        <f t="shared" si="72"/>
        <v>0</v>
      </c>
      <c r="P448" s="63">
        <f t="shared" si="72"/>
        <v>0</v>
      </c>
      <c r="Q448" s="63"/>
      <c r="R448" s="63">
        <f t="shared" si="72"/>
        <v>0</v>
      </c>
      <c r="S448" s="63">
        <f t="shared" si="72"/>
        <v>0</v>
      </c>
      <c r="T448" s="63"/>
      <c r="U448" s="63">
        <f t="shared" si="72"/>
        <v>0</v>
      </c>
      <c r="V448" s="63">
        <f t="shared" si="72"/>
        <v>0</v>
      </c>
    </row>
    <row r="449" spans="1:23" x14ac:dyDescent="0.2">
      <c r="A449" s="222" t="s">
        <v>93</v>
      </c>
      <c r="B449" s="223"/>
      <c r="C449" s="64">
        <f>SUM(C418,C421,C424,C435,C438,C441,C445,C448)</f>
        <v>504</v>
      </c>
      <c r="D449" s="64">
        <f t="shared" ref="D449:V449" si="73">SUM(D418,D421,D424,D435,D438,D441,D445,D448)</f>
        <v>30</v>
      </c>
      <c r="E449" s="64"/>
      <c r="F449" s="64">
        <f t="shared" si="73"/>
        <v>8.5</v>
      </c>
      <c r="G449" s="64">
        <f t="shared" si="73"/>
        <v>154</v>
      </c>
      <c r="H449" s="64"/>
      <c r="I449" s="64">
        <f t="shared" si="73"/>
        <v>1</v>
      </c>
      <c r="J449" s="64">
        <f t="shared" si="73"/>
        <v>10</v>
      </c>
      <c r="K449" s="64"/>
      <c r="L449" s="64">
        <f t="shared" si="73"/>
        <v>0</v>
      </c>
      <c r="M449" s="64">
        <f t="shared" si="73"/>
        <v>0</v>
      </c>
      <c r="N449" s="64"/>
      <c r="O449" s="64">
        <f t="shared" si="73"/>
        <v>0.5</v>
      </c>
      <c r="P449" s="64">
        <f t="shared" si="73"/>
        <v>20</v>
      </c>
      <c r="Q449" s="64"/>
      <c r="R449" s="64">
        <f t="shared" si="73"/>
        <v>16</v>
      </c>
      <c r="S449" s="64">
        <f t="shared" si="73"/>
        <v>230</v>
      </c>
      <c r="T449" s="64"/>
      <c r="U449" s="64">
        <f t="shared" si="73"/>
        <v>4</v>
      </c>
      <c r="V449" s="64">
        <f t="shared" si="73"/>
        <v>100</v>
      </c>
    </row>
    <row r="450" spans="1:23" ht="27.75" customHeight="1" x14ac:dyDescent="0.2">
      <c r="A450" s="142" t="s">
        <v>224</v>
      </c>
      <c r="B450" s="142"/>
      <c r="C450" s="142"/>
      <c r="D450" s="142"/>
      <c r="E450" s="142"/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</row>
    <row r="451" spans="1:23" x14ac:dyDescent="0.2">
      <c r="A451" s="143" t="s">
        <v>225</v>
      </c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</row>
    <row r="452" spans="1:23" x14ac:dyDescent="0.2">
      <c r="A452" s="37"/>
      <c r="B452" s="37"/>
      <c r="C452" s="29"/>
      <c r="D452" s="29"/>
      <c r="E452" s="29"/>
      <c r="F452" s="29"/>
      <c r="G452" s="29"/>
      <c r="H452" s="29"/>
      <c r="I452" s="29"/>
    </row>
    <row r="453" spans="1:23" x14ac:dyDescent="0.2">
      <c r="A453" s="37"/>
      <c r="B453" s="66" t="s">
        <v>14</v>
      </c>
      <c r="E453" s="29"/>
      <c r="F453" s="29"/>
      <c r="G453" s="37"/>
      <c r="H453" s="37"/>
      <c r="I453" s="37"/>
      <c r="J453" s="37"/>
      <c r="K453" s="37"/>
      <c r="L453" s="37"/>
      <c r="M453" s="37"/>
      <c r="N453" s="29"/>
      <c r="O453" s="29"/>
      <c r="P453" s="29"/>
      <c r="Q453" s="29"/>
      <c r="R453" s="29"/>
      <c r="S453" s="29"/>
      <c r="T453" s="29"/>
      <c r="U453" s="29"/>
      <c r="V453" s="29"/>
    </row>
    <row r="454" spans="1:23" x14ac:dyDescent="0.2">
      <c r="A454" s="37"/>
      <c r="B454" s="5" t="s">
        <v>25</v>
      </c>
      <c r="C454" s="28">
        <v>0</v>
      </c>
      <c r="E454" s="29"/>
      <c r="F454" s="29"/>
      <c r="G454" s="4"/>
      <c r="H454" s="4"/>
      <c r="I454" s="4"/>
      <c r="J454" s="4"/>
      <c r="K454" s="4"/>
      <c r="L454" s="4"/>
      <c r="M454" s="4"/>
      <c r="N454" s="29"/>
      <c r="O454" s="29"/>
      <c r="P454" s="29"/>
      <c r="Q454" s="29"/>
      <c r="R454" s="29"/>
      <c r="S454" s="29"/>
      <c r="T454" s="29"/>
      <c r="U454" s="29"/>
      <c r="V454" s="29"/>
    </row>
    <row r="455" spans="1:23" x14ac:dyDescent="0.2">
      <c r="A455" s="37"/>
      <c r="B455" s="67" t="s">
        <v>26</v>
      </c>
      <c r="C455" s="28">
        <f>SUM(G449,J449,M449)</f>
        <v>164</v>
      </c>
      <c r="E455" s="29"/>
      <c r="F455" s="29"/>
      <c r="G455" s="4"/>
      <c r="H455" s="4"/>
      <c r="I455" s="4"/>
      <c r="J455" s="4"/>
      <c r="K455" s="4"/>
      <c r="L455" s="4"/>
      <c r="M455" s="4"/>
      <c r="N455" s="29"/>
      <c r="O455" s="29"/>
      <c r="P455" s="29"/>
      <c r="Q455" s="29"/>
      <c r="R455" s="29"/>
      <c r="S455" s="29"/>
      <c r="T455" s="29"/>
      <c r="U455" s="29"/>
      <c r="V455" s="29"/>
    </row>
    <row r="456" spans="1:23" x14ac:dyDescent="0.2">
      <c r="A456" s="37"/>
      <c r="B456" s="67" t="s">
        <v>3</v>
      </c>
      <c r="C456" s="28">
        <f>SUM(F449,I449,L449)</f>
        <v>9.5</v>
      </c>
      <c r="E456" s="29"/>
      <c r="F456" s="29"/>
      <c r="G456" s="4"/>
      <c r="H456" s="4"/>
      <c r="I456" s="4"/>
      <c r="J456" s="4"/>
      <c r="K456" s="4"/>
      <c r="L456" s="4"/>
      <c r="M456" s="4"/>
      <c r="N456" s="29"/>
      <c r="O456" s="29"/>
      <c r="P456" s="29"/>
      <c r="Q456" s="29"/>
      <c r="R456" s="29"/>
      <c r="S456" s="29"/>
      <c r="T456" s="29"/>
      <c r="U456" s="29"/>
      <c r="V456" s="29"/>
    </row>
    <row r="457" spans="1:23" x14ac:dyDescent="0.2">
      <c r="A457" s="37"/>
      <c r="B457" s="68"/>
      <c r="C457" s="4"/>
      <c r="E457" s="29"/>
      <c r="F457" s="29"/>
      <c r="G457" s="4"/>
      <c r="H457" s="4"/>
      <c r="I457" s="4"/>
      <c r="J457" s="4"/>
      <c r="K457" s="4"/>
      <c r="L457" s="4"/>
      <c r="M457" s="4"/>
      <c r="N457" s="29"/>
      <c r="O457" s="29"/>
      <c r="P457" s="29"/>
      <c r="Q457" s="29"/>
      <c r="R457" s="29"/>
      <c r="S457" s="29"/>
      <c r="T457" s="29"/>
      <c r="U457" s="29"/>
      <c r="V457" s="29"/>
    </row>
    <row r="458" spans="1:23" x14ac:dyDescent="0.2">
      <c r="A458" s="37"/>
      <c r="B458" s="66" t="s">
        <v>15</v>
      </c>
      <c r="C458" s="4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</row>
    <row r="459" spans="1:23" x14ac:dyDescent="0.2">
      <c r="A459" s="37"/>
      <c r="B459" s="5" t="s">
        <v>25</v>
      </c>
      <c r="C459" s="28">
        <v>1</v>
      </c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</row>
    <row r="460" spans="1:23" x14ac:dyDescent="0.2">
      <c r="B460" s="5" t="s">
        <v>26</v>
      </c>
      <c r="C460" s="28">
        <f>SUM(P449,S449,V449)</f>
        <v>350</v>
      </c>
      <c r="D460" s="29"/>
      <c r="E460" s="29"/>
      <c r="F460" s="29"/>
      <c r="G460" s="29"/>
      <c r="H460" s="29"/>
      <c r="I460" s="29"/>
      <c r="J460" s="29"/>
    </row>
    <row r="461" spans="1:23" x14ac:dyDescent="0.2">
      <c r="A461" s="37"/>
      <c r="B461" s="67" t="s">
        <v>3</v>
      </c>
      <c r="C461" s="28">
        <f>SUM(O449,R449,U449)</f>
        <v>20.5</v>
      </c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</row>
    <row r="462" spans="1:23" x14ac:dyDescent="0.2">
      <c r="B462" s="38"/>
    </row>
    <row r="463" spans="1:23" x14ac:dyDescent="0.2">
      <c r="B463" s="38"/>
    </row>
    <row r="464" spans="1:23" x14ac:dyDescent="0.2">
      <c r="B464" s="38"/>
    </row>
    <row r="465" spans="1:22" x14ac:dyDescent="0.2">
      <c r="B465" s="38"/>
    </row>
    <row r="466" spans="1:22" x14ac:dyDescent="0.2">
      <c r="B466" s="38"/>
    </row>
    <row r="467" spans="1:22" x14ac:dyDescent="0.2">
      <c r="B467" s="38"/>
    </row>
    <row r="468" spans="1:22" x14ac:dyDescent="0.2">
      <c r="A468" s="29" t="s">
        <v>12</v>
      </c>
      <c r="B468" s="147" t="s">
        <v>276</v>
      </c>
      <c r="C468" s="147"/>
      <c r="D468" s="147"/>
      <c r="E468" s="147"/>
      <c r="F468" s="147"/>
      <c r="G468" s="147"/>
      <c r="H468" s="147"/>
      <c r="I468" s="147"/>
      <c r="J468" s="147"/>
      <c r="K468" s="147"/>
      <c r="L468" s="147"/>
      <c r="M468" s="147"/>
      <c r="N468" s="149" t="s">
        <v>200</v>
      </c>
      <c r="O468" s="149"/>
      <c r="P468" s="149"/>
      <c r="Q468" s="149"/>
      <c r="R468" s="149"/>
      <c r="S468" s="149"/>
      <c r="T468" s="149"/>
      <c r="U468" s="149"/>
      <c r="V468" s="149"/>
    </row>
    <row r="469" spans="1:22" x14ac:dyDescent="0.2">
      <c r="A469" s="29" t="s">
        <v>11</v>
      </c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148" t="s">
        <v>201</v>
      </c>
      <c r="O469" s="148"/>
      <c r="P469" s="148"/>
      <c r="Q469" s="148"/>
      <c r="R469" s="148"/>
      <c r="S469" s="148"/>
      <c r="T469" s="148"/>
      <c r="U469" s="148"/>
      <c r="V469" s="148"/>
    </row>
    <row r="470" spans="1:22" x14ac:dyDescent="0.2">
      <c r="A470" s="29" t="s">
        <v>289</v>
      </c>
      <c r="B470" s="147" t="s">
        <v>91</v>
      </c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43"/>
      <c r="O470" s="43"/>
      <c r="P470" s="43"/>
      <c r="Q470" s="43"/>
      <c r="R470" s="43"/>
      <c r="S470" s="43"/>
      <c r="T470" s="43"/>
      <c r="U470" s="43"/>
      <c r="V470" s="43"/>
    </row>
    <row r="471" spans="1:22" x14ac:dyDescent="0.2">
      <c r="A471" s="29"/>
      <c r="B471" s="147" t="s">
        <v>266</v>
      </c>
      <c r="C471" s="147"/>
      <c r="D471" s="147"/>
      <c r="E471" s="147"/>
      <c r="F471" s="147"/>
      <c r="G471" s="147"/>
      <c r="H471" s="147"/>
      <c r="I471" s="147"/>
      <c r="J471" s="147"/>
      <c r="K471" s="147"/>
      <c r="L471" s="147"/>
      <c r="M471" s="147"/>
      <c r="N471" s="43"/>
      <c r="O471" s="43"/>
      <c r="P471" s="43"/>
      <c r="Q471" s="43"/>
      <c r="R471" s="43"/>
      <c r="S471" s="43"/>
      <c r="T471" s="43"/>
      <c r="U471" s="43"/>
      <c r="V471" s="43"/>
    </row>
    <row r="472" spans="1:22" x14ac:dyDescent="0.2">
      <c r="A472" s="29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3"/>
      <c r="O472" s="43"/>
      <c r="P472" s="43"/>
      <c r="Q472" s="43"/>
      <c r="R472" s="43"/>
      <c r="S472" s="43"/>
      <c r="T472" s="43"/>
      <c r="U472" s="43"/>
      <c r="V472" s="43"/>
    </row>
    <row r="473" spans="1:22" ht="13.5" customHeight="1" x14ac:dyDescent="0.2">
      <c r="A473" s="144" t="s">
        <v>1</v>
      </c>
      <c r="B473" s="144" t="s">
        <v>2</v>
      </c>
      <c r="C473" s="219" t="s">
        <v>19</v>
      </c>
      <c r="D473" s="220"/>
      <c r="E473" s="220"/>
      <c r="F473" s="226" t="s">
        <v>98</v>
      </c>
      <c r="G473" s="226"/>
      <c r="H473" s="226"/>
      <c r="I473" s="226"/>
      <c r="J473" s="226"/>
      <c r="K473" s="226"/>
      <c r="L473" s="226"/>
      <c r="M473" s="226"/>
      <c r="N473" s="226"/>
      <c r="O473" s="226"/>
      <c r="P473" s="226"/>
      <c r="Q473" s="226"/>
      <c r="R473" s="226"/>
      <c r="S473" s="226"/>
      <c r="T473" s="226"/>
      <c r="U473" s="226"/>
      <c r="V473" s="226"/>
    </row>
    <row r="474" spans="1:22" ht="21.75" customHeight="1" x14ac:dyDescent="0.2">
      <c r="A474" s="145"/>
      <c r="B474" s="145"/>
      <c r="C474" s="229" t="s">
        <v>16</v>
      </c>
      <c r="D474" s="230" t="s">
        <v>3</v>
      </c>
      <c r="E474" s="237" t="s">
        <v>4</v>
      </c>
      <c r="F474" s="197" t="s">
        <v>14</v>
      </c>
      <c r="G474" s="191"/>
      <c r="H474" s="191"/>
      <c r="I474" s="191"/>
      <c r="J474" s="191"/>
      <c r="K474" s="191"/>
      <c r="L474" s="191"/>
      <c r="M474" s="191"/>
      <c r="N474" s="192"/>
      <c r="O474" s="197" t="s">
        <v>15</v>
      </c>
      <c r="P474" s="191"/>
      <c r="Q474" s="191"/>
      <c r="R474" s="191"/>
      <c r="S474" s="191"/>
      <c r="T474" s="191"/>
      <c r="U474" s="191"/>
      <c r="V474" s="192"/>
    </row>
    <row r="475" spans="1:22" ht="23.25" customHeight="1" x14ac:dyDescent="0.2">
      <c r="A475" s="145"/>
      <c r="B475" s="145"/>
      <c r="C475" s="229"/>
      <c r="D475" s="230"/>
      <c r="E475" s="237"/>
      <c r="F475" s="199" t="s">
        <v>108</v>
      </c>
      <c r="G475" s="200"/>
      <c r="H475" s="201"/>
      <c r="I475" s="178" t="s">
        <v>6</v>
      </c>
      <c r="J475" s="179"/>
      <c r="K475" s="179"/>
      <c r="L475" s="198" t="s">
        <v>7</v>
      </c>
      <c r="M475" s="198"/>
      <c r="N475" s="198"/>
      <c r="O475" s="178" t="s">
        <v>6</v>
      </c>
      <c r="P475" s="179"/>
      <c r="Q475" s="180"/>
      <c r="R475" s="178" t="s">
        <v>17</v>
      </c>
      <c r="S475" s="179"/>
      <c r="T475" s="180"/>
      <c r="U475" s="178" t="s">
        <v>10</v>
      </c>
      <c r="V475" s="180"/>
    </row>
    <row r="476" spans="1:22" ht="59.85" customHeight="1" x14ac:dyDescent="0.2">
      <c r="A476" s="146"/>
      <c r="B476" s="146"/>
      <c r="C476" s="229"/>
      <c r="D476" s="230"/>
      <c r="E476" s="237"/>
      <c r="F476" s="50" t="s">
        <v>3</v>
      </c>
      <c r="G476" s="48" t="s">
        <v>8</v>
      </c>
      <c r="H476" s="49" t="s">
        <v>18</v>
      </c>
      <c r="I476" s="50" t="s">
        <v>3</v>
      </c>
      <c r="J476" s="48" t="s">
        <v>8</v>
      </c>
      <c r="K476" s="49" t="s">
        <v>18</v>
      </c>
      <c r="L476" s="50" t="s">
        <v>3</v>
      </c>
      <c r="M476" s="48" t="s">
        <v>8</v>
      </c>
      <c r="N476" s="49" t="s">
        <v>18</v>
      </c>
      <c r="O476" s="50" t="s">
        <v>3</v>
      </c>
      <c r="P476" s="48" t="s">
        <v>8</v>
      </c>
      <c r="Q476" s="49" t="s">
        <v>18</v>
      </c>
      <c r="R476" s="69" t="s">
        <v>3</v>
      </c>
      <c r="S476" s="51" t="s">
        <v>8</v>
      </c>
      <c r="T476" s="70" t="s">
        <v>18</v>
      </c>
      <c r="U476" s="50" t="s">
        <v>3</v>
      </c>
      <c r="V476" s="48" t="s">
        <v>8</v>
      </c>
    </row>
    <row r="477" spans="1:22" x14ac:dyDescent="0.2">
      <c r="A477" s="102" t="s">
        <v>116</v>
      </c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</row>
    <row r="478" spans="1:22" x14ac:dyDescent="0.2">
      <c r="A478" s="6"/>
      <c r="B478" s="57"/>
      <c r="C478" s="24"/>
      <c r="D478" s="22"/>
      <c r="E478" s="23"/>
      <c r="F478" s="71"/>
      <c r="G478" s="24"/>
      <c r="H478" s="23"/>
      <c r="I478" s="22"/>
      <c r="J478" s="24"/>
      <c r="K478" s="23"/>
      <c r="L478" s="22"/>
      <c r="M478" s="24"/>
      <c r="N478" s="23"/>
      <c r="O478" s="22"/>
      <c r="P478" s="24"/>
      <c r="Q478" s="23"/>
      <c r="R478" s="22"/>
      <c r="S478" s="24"/>
      <c r="T478" s="23"/>
      <c r="U478" s="22"/>
      <c r="V478" s="24"/>
    </row>
    <row r="479" spans="1:22" x14ac:dyDescent="0.2">
      <c r="A479" s="150" t="s">
        <v>117</v>
      </c>
      <c r="B479" s="151"/>
      <c r="C479" s="56">
        <f>SUM(C478:C478)</f>
        <v>0</v>
      </c>
      <c r="D479" s="56">
        <f t="shared" ref="D479:V479" si="74">SUM(D478:D478)</f>
        <v>0</v>
      </c>
      <c r="E479" s="56"/>
      <c r="F479" s="56">
        <f t="shared" si="74"/>
        <v>0</v>
      </c>
      <c r="G479" s="56">
        <f t="shared" si="74"/>
        <v>0</v>
      </c>
      <c r="H479" s="56"/>
      <c r="I479" s="56">
        <f t="shared" si="74"/>
        <v>0</v>
      </c>
      <c r="J479" s="56">
        <f t="shared" si="74"/>
        <v>0</v>
      </c>
      <c r="K479" s="56"/>
      <c r="L479" s="56">
        <f t="shared" si="74"/>
        <v>0</v>
      </c>
      <c r="M479" s="56">
        <f t="shared" si="74"/>
        <v>0</v>
      </c>
      <c r="N479" s="56"/>
      <c r="O479" s="56">
        <f t="shared" si="74"/>
        <v>0</v>
      </c>
      <c r="P479" s="56">
        <f t="shared" si="74"/>
        <v>0</v>
      </c>
      <c r="Q479" s="56"/>
      <c r="R479" s="56">
        <f t="shared" si="74"/>
        <v>0</v>
      </c>
      <c r="S479" s="56">
        <f t="shared" si="74"/>
        <v>0</v>
      </c>
      <c r="T479" s="56"/>
      <c r="U479" s="56">
        <f t="shared" si="74"/>
        <v>0</v>
      </c>
      <c r="V479" s="56">
        <f t="shared" si="74"/>
        <v>0</v>
      </c>
    </row>
    <row r="480" spans="1:22" x14ac:dyDescent="0.2">
      <c r="A480" s="99" t="s">
        <v>118</v>
      </c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7"/>
    </row>
    <row r="481" spans="1:22" x14ac:dyDescent="0.2">
      <c r="A481" s="6"/>
      <c r="B481" s="57"/>
      <c r="C481" s="24"/>
      <c r="D481" s="22"/>
      <c r="E481" s="23"/>
      <c r="F481" s="71"/>
      <c r="G481" s="24"/>
      <c r="H481" s="23"/>
      <c r="I481" s="22"/>
      <c r="J481" s="24"/>
      <c r="K481" s="23"/>
      <c r="L481" s="22"/>
      <c r="M481" s="24"/>
      <c r="N481" s="23"/>
      <c r="O481" s="22"/>
      <c r="P481" s="24"/>
      <c r="Q481" s="23"/>
      <c r="R481" s="22"/>
      <c r="S481" s="24"/>
      <c r="T481" s="23"/>
      <c r="U481" s="22"/>
      <c r="V481" s="24"/>
    </row>
    <row r="482" spans="1:22" x14ac:dyDescent="0.2">
      <c r="A482" s="150" t="s">
        <v>119</v>
      </c>
      <c r="B482" s="151"/>
      <c r="C482" s="56">
        <f>SUM(C481:C481)</f>
        <v>0</v>
      </c>
      <c r="D482" s="56">
        <f t="shared" ref="D482:U482" si="75">SUM(D481:D481)</f>
        <v>0</v>
      </c>
      <c r="E482" s="56"/>
      <c r="F482" s="56">
        <f t="shared" si="75"/>
        <v>0</v>
      </c>
      <c r="G482" s="56">
        <f t="shared" si="75"/>
        <v>0</v>
      </c>
      <c r="H482" s="56"/>
      <c r="I482" s="56">
        <f t="shared" si="75"/>
        <v>0</v>
      </c>
      <c r="J482" s="56">
        <f t="shared" si="75"/>
        <v>0</v>
      </c>
      <c r="K482" s="56"/>
      <c r="L482" s="56">
        <f t="shared" si="75"/>
        <v>0</v>
      </c>
      <c r="M482" s="56">
        <f t="shared" si="75"/>
        <v>0</v>
      </c>
      <c r="N482" s="56"/>
      <c r="O482" s="56">
        <f t="shared" si="75"/>
        <v>0</v>
      </c>
      <c r="P482" s="56">
        <f t="shared" si="75"/>
        <v>0</v>
      </c>
      <c r="Q482" s="56"/>
      <c r="R482" s="56">
        <f t="shared" si="75"/>
        <v>0</v>
      </c>
      <c r="S482" s="56">
        <f t="shared" si="75"/>
        <v>0</v>
      </c>
      <c r="T482" s="56"/>
      <c r="U482" s="56">
        <f t="shared" si="75"/>
        <v>0</v>
      </c>
      <c r="V482" s="56">
        <f>SUM(V481:V481)</f>
        <v>0</v>
      </c>
    </row>
    <row r="483" spans="1:22" x14ac:dyDescent="0.2">
      <c r="A483" s="99" t="s">
        <v>120</v>
      </c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7"/>
    </row>
    <row r="484" spans="1:22" ht="15.75" x14ac:dyDescent="0.2">
      <c r="A484" s="20" t="s">
        <v>177</v>
      </c>
      <c r="B484" s="53" t="s">
        <v>34</v>
      </c>
      <c r="C484" s="24">
        <f>SUM(G484,J484,M484,P484,S484,V484)</f>
        <v>25</v>
      </c>
      <c r="D484" s="22">
        <f>SUM(F484,I484,L484,O484,R484,U484)</f>
        <v>2</v>
      </c>
      <c r="E484" s="23" t="s">
        <v>39</v>
      </c>
      <c r="F484" s="71">
        <v>1</v>
      </c>
      <c r="G484" s="24">
        <v>10</v>
      </c>
      <c r="H484" s="23">
        <v>300</v>
      </c>
      <c r="I484" s="22"/>
      <c r="J484" s="24"/>
      <c r="K484" s="23"/>
      <c r="L484" s="22">
        <v>1</v>
      </c>
      <c r="M484" s="24">
        <v>15</v>
      </c>
      <c r="N484" s="23">
        <v>25</v>
      </c>
      <c r="O484" s="22"/>
      <c r="P484" s="24"/>
      <c r="Q484" s="23"/>
      <c r="R484" s="22"/>
      <c r="S484" s="24"/>
      <c r="T484" s="23"/>
      <c r="U484" s="22"/>
      <c r="V484" s="24"/>
    </row>
    <row r="485" spans="1:22" x14ac:dyDescent="0.2">
      <c r="A485" s="150" t="s">
        <v>121</v>
      </c>
      <c r="B485" s="151"/>
      <c r="C485" s="56">
        <f>SUM(C484:C484)</f>
        <v>25</v>
      </c>
      <c r="D485" s="56">
        <f t="shared" ref="D485:V485" si="76">SUM(D484:D484)</f>
        <v>2</v>
      </c>
      <c r="E485" s="56"/>
      <c r="F485" s="56">
        <f t="shared" si="76"/>
        <v>1</v>
      </c>
      <c r="G485" s="56">
        <f t="shared" si="76"/>
        <v>10</v>
      </c>
      <c r="H485" s="56"/>
      <c r="I485" s="56">
        <f t="shared" si="76"/>
        <v>0</v>
      </c>
      <c r="J485" s="56">
        <f t="shared" si="76"/>
        <v>0</v>
      </c>
      <c r="K485" s="56"/>
      <c r="L485" s="56">
        <f t="shared" si="76"/>
        <v>1</v>
      </c>
      <c r="M485" s="56">
        <f t="shared" si="76"/>
        <v>15</v>
      </c>
      <c r="N485" s="56"/>
      <c r="O485" s="56">
        <f t="shared" si="76"/>
        <v>0</v>
      </c>
      <c r="P485" s="56">
        <f t="shared" si="76"/>
        <v>0</v>
      </c>
      <c r="Q485" s="56"/>
      <c r="R485" s="56">
        <f t="shared" si="76"/>
        <v>0</v>
      </c>
      <c r="S485" s="56">
        <f t="shared" si="76"/>
        <v>0</v>
      </c>
      <c r="T485" s="56"/>
      <c r="U485" s="56">
        <f t="shared" si="76"/>
        <v>0</v>
      </c>
      <c r="V485" s="56">
        <f t="shared" si="76"/>
        <v>0</v>
      </c>
    </row>
    <row r="486" spans="1:22" x14ac:dyDescent="0.2">
      <c r="A486" s="99" t="s">
        <v>122</v>
      </c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7"/>
    </row>
    <row r="487" spans="1:22" ht="31.5" x14ac:dyDescent="0.2">
      <c r="A487" s="20" t="s">
        <v>223</v>
      </c>
      <c r="B487" s="53" t="s">
        <v>202</v>
      </c>
      <c r="C487" s="24">
        <f>SUM(G487,J487,M487,P487,S487,V487)</f>
        <v>40</v>
      </c>
      <c r="D487" s="22">
        <f>SUM(F487,I487,L487,O487,R487,U487)</f>
        <v>2</v>
      </c>
      <c r="E487" s="58" t="s">
        <v>39</v>
      </c>
      <c r="F487" s="71">
        <v>0.5</v>
      </c>
      <c r="G487" s="24">
        <v>10</v>
      </c>
      <c r="H487" s="23">
        <v>300</v>
      </c>
      <c r="I487" s="22"/>
      <c r="J487" s="24"/>
      <c r="K487" s="23"/>
      <c r="L487" s="22"/>
      <c r="M487" s="24"/>
      <c r="N487" s="23"/>
      <c r="O487" s="22"/>
      <c r="P487" s="24"/>
      <c r="Q487" s="23"/>
      <c r="R487" s="22">
        <v>1.5</v>
      </c>
      <c r="S487" s="24">
        <v>30</v>
      </c>
      <c r="T487" s="23">
        <v>5</v>
      </c>
      <c r="U487" s="22"/>
      <c r="V487" s="24"/>
    </row>
    <row r="488" spans="1:22" ht="31.5" x14ac:dyDescent="0.2">
      <c r="A488" s="20" t="s">
        <v>220</v>
      </c>
      <c r="B488" s="53" t="s">
        <v>233</v>
      </c>
      <c r="C488" s="24">
        <f t="shared" ref="C488:C493" si="77">SUM(G488,J488,M488,P488,S488,V488)</f>
        <v>45</v>
      </c>
      <c r="D488" s="22">
        <f t="shared" ref="D488:D493" si="78">SUM(F488,I488,L488,O488,R488,U488)</f>
        <v>3</v>
      </c>
      <c r="E488" s="58" t="s">
        <v>43</v>
      </c>
      <c r="F488" s="71">
        <v>1</v>
      </c>
      <c r="G488" s="24">
        <v>15</v>
      </c>
      <c r="H488" s="23">
        <v>300</v>
      </c>
      <c r="I488" s="22"/>
      <c r="J488" s="24"/>
      <c r="K488" s="23"/>
      <c r="L488" s="22"/>
      <c r="M488" s="24"/>
      <c r="N488" s="23"/>
      <c r="O488" s="22"/>
      <c r="P488" s="24"/>
      <c r="Q488" s="23"/>
      <c r="R488" s="22">
        <v>2</v>
      </c>
      <c r="S488" s="24">
        <v>30</v>
      </c>
      <c r="T488" s="23">
        <v>5</v>
      </c>
      <c r="U488" s="22"/>
      <c r="V488" s="24"/>
    </row>
    <row r="489" spans="1:22" ht="31.5" x14ac:dyDescent="0.2">
      <c r="A489" s="20" t="s">
        <v>221</v>
      </c>
      <c r="B489" s="53" t="s">
        <v>34</v>
      </c>
      <c r="C489" s="24">
        <f t="shared" si="77"/>
        <v>45</v>
      </c>
      <c r="D489" s="22">
        <f t="shared" si="78"/>
        <v>3</v>
      </c>
      <c r="E489" s="58" t="s">
        <v>43</v>
      </c>
      <c r="F489" s="71">
        <v>1</v>
      </c>
      <c r="G489" s="24">
        <v>15</v>
      </c>
      <c r="H489" s="23">
        <v>300</v>
      </c>
      <c r="I489" s="22"/>
      <c r="J489" s="24"/>
      <c r="K489" s="23"/>
      <c r="L489" s="22"/>
      <c r="M489" s="24"/>
      <c r="N489" s="23"/>
      <c r="O489" s="22"/>
      <c r="P489" s="24"/>
      <c r="Q489" s="23"/>
      <c r="R489" s="22">
        <v>2</v>
      </c>
      <c r="S489" s="24">
        <v>30</v>
      </c>
      <c r="T489" s="23">
        <v>5</v>
      </c>
      <c r="U489" s="22"/>
      <c r="V489" s="24"/>
    </row>
    <row r="490" spans="1:22" ht="31.5" x14ac:dyDescent="0.2">
      <c r="A490" s="20" t="s">
        <v>222</v>
      </c>
      <c r="B490" s="53" t="s">
        <v>202</v>
      </c>
      <c r="C490" s="24">
        <f t="shared" si="77"/>
        <v>45</v>
      </c>
      <c r="D490" s="22">
        <f t="shared" si="78"/>
        <v>3</v>
      </c>
      <c r="E490" s="58" t="s">
        <v>43</v>
      </c>
      <c r="F490" s="71">
        <v>1</v>
      </c>
      <c r="G490" s="24">
        <v>15</v>
      </c>
      <c r="H490" s="23">
        <v>300</v>
      </c>
      <c r="I490" s="22"/>
      <c r="J490" s="24"/>
      <c r="K490" s="23"/>
      <c r="L490" s="22"/>
      <c r="M490" s="24"/>
      <c r="N490" s="23"/>
      <c r="O490" s="22"/>
      <c r="P490" s="24"/>
      <c r="Q490" s="23"/>
      <c r="R490" s="22">
        <v>2</v>
      </c>
      <c r="S490" s="24">
        <v>30</v>
      </c>
      <c r="T490" s="23">
        <v>5</v>
      </c>
      <c r="U490" s="22"/>
      <c r="V490" s="24"/>
    </row>
    <row r="491" spans="1:22" ht="31.5" x14ac:dyDescent="0.2">
      <c r="A491" s="82" t="s">
        <v>215</v>
      </c>
      <c r="B491" s="53" t="s">
        <v>34</v>
      </c>
      <c r="C491" s="24">
        <f t="shared" si="77"/>
        <v>35</v>
      </c>
      <c r="D491" s="22">
        <f t="shared" si="78"/>
        <v>2</v>
      </c>
      <c r="E491" s="58" t="s">
        <v>43</v>
      </c>
      <c r="F491" s="71"/>
      <c r="G491" s="24"/>
      <c r="H491" s="23"/>
      <c r="I491" s="22"/>
      <c r="J491" s="24"/>
      <c r="K491" s="23"/>
      <c r="L491" s="22"/>
      <c r="M491" s="24"/>
      <c r="N491" s="23"/>
      <c r="O491" s="22"/>
      <c r="P491" s="24"/>
      <c r="Q491" s="23"/>
      <c r="R491" s="22">
        <v>2</v>
      </c>
      <c r="S491" s="24">
        <v>35</v>
      </c>
      <c r="T491" s="23">
        <v>5</v>
      </c>
      <c r="U491" s="22"/>
      <c r="V491" s="24"/>
    </row>
    <row r="492" spans="1:22" ht="15.75" x14ac:dyDescent="0.2">
      <c r="A492" s="82" t="s">
        <v>216</v>
      </c>
      <c r="B492" s="53" t="s">
        <v>233</v>
      </c>
      <c r="C492" s="24">
        <f t="shared" si="77"/>
        <v>35</v>
      </c>
      <c r="D492" s="22">
        <f t="shared" si="78"/>
        <v>2</v>
      </c>
      <c r="E492" s="58" t="s">
        <v>39</v>
      </c>
      <c r="F492" s="71"/>
      <c r="G492" s="24"/>
      <c r="H492" s="23"/>
      <c r="I492" s="22"/>
      <c r="J492" s="24"/>
      <c r="K492" s="23"/>
      <c r="L492" s="22"/>
      <c r="M492" s="24"/>
      <c r="N492" s="23"/>
      <c r="O492" s="22"/>
      <c r="P492" s="24"/>
      <c r="Q492" s="23"/>
      <c r="R492" s="22">
        <v>2</v>
      </c>
      <c r="S492" s="24">
        <v>35</v>
      </c>
      <c r="T492" s="23">
        <v>5</v>
      </c>
      <c r="U492" s="22"/>
      <c r="V492" s="24"/>
    </row>
    <row r="493" spans="1:22" ht="31.5" x14ac:dyDescent="0.2">
      <c r="A493" s="82" t="s">
        <v>217</v>
      </c>
      <c r="B493" s="53" t="s">
        <v>202</v>
      </c>
      <c r="C493" s="24">
        <f t="shared" si="77"/>
        <v>35</v>
      </c>
      <c r="D493" s="22">
        <f t="shared" si="78"/>
        <v>2</v>
      </c>
      <c r="E493" s="58" t="s">
        <v>43</v>
      </c>
      <c r="F493" s="71"/>
      <c r="G493" s="24"/>
      <c r="H493" s="23"/>
      <c r="I493" s="22"/>
      <c r="J493" s="24"/>
      <c r="K493" s="23"/>
      <c r="L493" s="22"/>
      <c r="M493" s="24"/>
      <c r="N493" s="23"/>
      <c r="O493" s="22"/>
      <c r="P493" s="24"/>
      <c r="Q493" s="23"/>
      <c r="R493" s="22">
        <v>2</v>
      </c>
      <c r="S493" s="24">
        <v>35</v>
      </c>
      <c r="T493" s="23">
        <v>5</v>
      </c>
      <c r="U493" s="22"/>
      <c r="V493" s="24"/>
    </row>
    <row r="494" spans="1:22" x14ac:dyDescent="0.2">
      <c r="A494" s="150" t="s">
        <v>123</v>
      </c>
      <c r="B494" s="151"/>
      <c r="C494" s="56">
        <f>SUM(C487:C493)</f>
        <v>280</v>
      </c>
      <c r="D494" s="56">
        <f t="shared" ref="D494:V494" si="79">SUM(D487:D493)</f>
        <v>17</v>
      </c>
      <c r="E494" s="56"/>
      <c r="F494" s="56">
        <f t="shared" si="79"/>
        <v>3.5</v>
      </c>
      <c r="G494" s="56">
        <f t="shared" si="79"/>
        <v>55</v>
      </c>
      <c r="H494" s="56"/>
      <c r="I494" s="56">
        <f t="shared" si="79"/>
        <v>0</v>
      </c>
      <c r="J494" s="56">
        <f t="shared" si="79"/>
        <v>0</v>
      </c>
      <c r="K494" s="56"/>
      <c r="L494" s="56">
        <f t="shared" si="79"/>
        <v>0</v>
      </c>
      <c r="M494" s="56">
        <f t="shared" si="79"/>
        <v>0</v>
      </c>
      <c r="N494" s="56"/>
      <c r="O494" s="56">
        <f t="shared" si="79"/>
        <v>0</v>
      </c>
      <c r="P494" s="56">
        <f t="shared" si="79"/>
        <v>0</v>
      </c>
      <c r="Q494" s="56"/>
      <c r="R494" s="56">
        <f t="shared" si="79"/>
        <v>13.5</v>
      </c>
      <c r="S494" s="56">
        <f t="shared" si="79"/>
        <v>225</v>
      </c>
      <c r="T494" s="56"/>
      <c r="U494" s="56">
        <f t="shared" si="79"/>
        <v>0</v>
      </c>
      <c r="V494" s="56">
        <f t="shared" si="79"/>
        <v>0</v>
      </c>
    </row>
    <row r="495" spans="1:22" x14ac:dyDescent="0.2">
      <c r="A495" s="99" t="s">
        <v>192</v>
      </c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7"/>
    </row>
    <row r="496" spans="1:22" ht="15.75" x14ac:dyDescent="0.2">
      <c r="A496" s="20"/>
      <c r="B496" s="53"/>
      <c r="C496" s="24"/>
      <c r="D496" s="22"/>
      <c r="E496" s="58"/>
      <c r="F496" s="71"/>
      <c r="G496" s="24"/>
      <c r="H496" s="23"/>
      <c r="I496" s="22"/>
      <c r="J496" s="24"/>
      <c r="K496" s="23"/>
      <c r="L496" s="22"/>
      <c r="M496" s="24"/>
      <c r="N496" s="23"/>
      <c r="O496" s="22"/>
      <c r="P496" s="24"/>
      <c r="Q496" s="23"/>
      <c r="R496" s="22"/>
      <c r="S496" s="24"/>
      <c r="T496" s="23"/>
      <c r="U496" s="22"/>
      <c r="V496" s="24"/>
    </row>
    <row r="497" spans="1:23" x14ac:dyDescent="0.2">
      <c r="A497" s="150" t="s">
        <v>125</v>
      </c>
      <c r="B497" s="151"/>
      <c r="C497" s="56">
        <f>SUM(C496:C496)</f>
        <v>0</v>
      </c>
      <c r="D497" s="56">
        <f t="shared" ref="D497:V497" si="80">SUM(D496:D496)</f>
        <v>0</v>
      </c>
      <c r="E497" s="56"/>
      <c r="F497" s="56">
        <f t="shared" si="80"/>
        <v>0</v>
      </c>
      <c r="G497" s="56">
        <f t="shared" si="80"/>
        <v>0</v>
      </c>
      <c r="H497" s="56"/>
      <c r="I497" s="56">
        <f t="shared" si="80"/>
        <v>0</v>
      </c>
      <c r="J497" s="56">
        <f t="shared" si="80"/>
        <v>0</v>
      </c>
      <c r="K497" s="56"/>
      <c r="L497" s="56">
        <f t="shared" si="80"/>
        <v>0</v>
      </c>
      <c r="M497" s="56">
        <f t="shared" si="80"/>
        <v>0</v>
      </c>
      <c r="N497" s="56"/>
      <c r="O497" s="56">
        <f t="shared" si="80"/>
        <v>0</v>
      </c>
      <c r="P497" s="56">
        <f t="shared" si="80"/>
        <v>0</v>
      </c>
      <c r="Q497" s="56"/>
      <c r="R497" s="56">
        <f t="shared" si="80"/>
        <v>0</v>
      </c>
      <c r="S497" s="56">
        <f t="shared" si="80"/>
        <v>0</v>
      </c>
      <c r="T497" s="56"/>
      <c r="U497" s="56">
        <f t="shared" si="80"/>
        <v>0</v>
      </c>
      <c r="V497" s="56">
        <f t="shared" si="80"/>
        <v>0</v>
      </c>
    </row>
    <row r="498" spans="1:23" x14ac:dyDescent="0.2">
      <c r="A498" s="99" t="s">
        <v>124</v>
      </c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7"/>
    </row>
    <row r="499" spans="1:23" ht="15.75" x14ac:dyDescent="0.2">
      <c r="A499" s="20" t="s">
        <v>178</v>
      </c>
      <c r="B499" s="53" t="s">
        <v>202</v>
      </c>
      <c r="C499" s="24">
        <f>SUM(G499,J499,M499,P499,S499,V499)</f>
        <v>200</v>
      </c>
      <c r="D499" s="22">
        <f>SUM(F499,I499,L499,O499,R499,U499)</f>
        <v>7</v>
      </c>
      <c r="E499" s="58" t="s">
        <v>39</v>
      </c>
      <c r="F499" s="71"/>
      <c r="G499" s="24"/>
      <c r="H499" s="23"/>
      <c r="I499" s="22"/>
      <c r="J499" s="24"/>
      <c r="K499" s="23"/>
      <c r="L499" s="22"/>
      <c r="M499" s="24"/>
      <c r="N499" s="23"/>
      <c r="O499" s="22"/>
      <c r="P499" s="24"/>
      <c r="Q499" s="23"/>
      <c r="R499" s="22"/>
      <c r="S499" s="24"/>
      <c r="T499" s="23"/>
      <c r="U499" s="22">
        <v>7</v>
      </c>
      <c r="V499" s="24">
        <v>200</v>
      </c>
    </row>
    <row r="500" spans="1:23" x14ac:dyDescent="0.2">
      <c r="A500" s="150" t="s">
        <v>126</v>
      </c>
      <c r="B500" s="151"/>
      <c r="C500" s="56">
        <f>SUM(C499:C499)</f>
        <v>200</v>
      </c>
      <c r="D500" s="56">
        <f t="shared" ref="D500:V500" si="81">SUM(D499:D499)</f>
        <v>7</v>
      </c>
      <c r="E500" s="56"/>
      <c r="F500" s="56">
        <f t="shared" si="81"/>
        <v>0</v>
      </c>
      <c r="G500" s="56">
        <f t="shared" si="81"/>
        <v>0</v>
      </c>
      <c r="H500" s="56"/>
      <c r="I500" s="56">
        <f t="shared" si="81"/>
        <v>0</v>
      </c>
      <c r="J500" s="56">
        <f t="shared" si="81"/>
        <v>0</v>
      </c>
      <c r="K500" s="56"/>
      <c r="L500" s="56">
        <f t="shared" si="81"/>
        <v>0</v>
      </c>
      <c r="M500" s="56">
        <f t="shared" si="81"/>
        <v>0</v>
      </c>
      <c r="N500" s="56"/>
      <c r="O500" s="56">
        <f t="shared" si="81"/>
        <v>0</v>
      </c>
      <c r="P500" s="56">
        <f t="shared" si="81"/>
        <v>0</v>
      </c>
      <c r="Q500" s="56"/>
      <c r="R500" s="56">
        <f t="shared" si="81"/>
        <v>0</v>
      </c>
      <c r="S500" s="56">
        <f t="shared" si="81"/>
        <v>0</v>
      </c>
      <c r="T500" s="56"/>
      <c r="U500" s="56">
        <f t="shared" si="81"/>
        <v>7</v>
      </c>
      <c r="V500" s="56">
        <f t="shared" si="81"/>
        <v>200</v>
      </c>
    </row>
    <row r="501" spans="1:23" x14ac:dyDescent="0.2">
      <c r="A501" s="101" t="s">
        <v>127</v>
      </c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5"/>
    </row>
    <row r="502" spans="1:23" x14ac:dyDescent="0.2">
      <c r="A502" s="99" t="s">
        <v>128</v>
      </c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7"/>
    </row>
    <row r="503" spans="1:23" ht="15.75" x14ac:dyDescent="0.2">
      <c r="A503" s="20" t="s">
        <v>186</v>
      </c>
      <c r="B503" s="53" t="s">
        <v>34</v>
      </c>
      <c r="C503" s="24">
        <f>SUM(G503,J503,M503,P503,S503,V503)</f>
        <v>34</v>
      </c>
      <c r="D503" s="22">
        <f>SUM(F503,I503,L503,O503,R503,U503)</f>
        <v>2</v>
      </c>
      <c r="E503" s="58" t="s">
        <v>39</v>
      </c>
      <c r="F503" s="71">
        <v>0.5</v>
      </c>
      <c r="G503" s="24">
        <v>4</v>
      </c>
      <c r="H503" s="23">
        <v>300</v>
      </c>
      <c r="I503" s="22"/>
      <c r="J503" s="24"/>
      <c r="K503" s="23"/>
      <c r="L503" s="22"/>
      <c r="M503" s="24"/>
      <c r="N503" s="23"/>
      <c r="O503" s="22">
        <v>1.5</v>
      </c>
      <c r="P503" s="24">
        <v>30</v>
      </c>
      <c r="Q503" s="23">
        <v>10</v>
      </c>
      <c r="R503" s="22"/>
      <c r="S503" s="24"/>
      <c r="T503" s="23"/>
      <c r="U503" s="22"/>
      <c r="V503" s="24"/>
    </row>
    <row r="504" spans="1:23" ht="15.75" x14ac:dyDescent="0.2">
      <c r="A504" s="20" t="s">
        <v>248</v>
      </c>
      <c r="B504" s="53" t="s">
        <v>37</v>
      </c>
      <c r="C504" s="24">
        <f t="shared" ref="C504:C505" si="82">SUM(G504,J504,M504,P504,S504,V504)</f>
        <v>20</v>
      </c>
      <c r="D504" s="22">
        <f t="shared" ref="D504:D505" si="83">SUM(F504,I504,L504,O504,R504,U504)</f>
        <v>1</v>
      </c>
      <c r="E504" s="58" t="s">
        <v>39</v>
      </c>
      <c r="F504" s="71"/>
      <c r="G504" s="24"/>
      <c r="H504" s="23"/>
      <c r="I504" s="22"/>
      <c r="J504" s="24"/>
      <c r="K504" s="23"/>
      <c r="L504" s="22"/>
      <c r="M504" s="24"/>
      <c r="N504" s="23"/>
      <c r="O504" s="22">
        <v>1</v>
      </c>
      <c r="P504" s="24">
        <v>20</v>
      </c>
      <c r="Q504" s="23">
        <v>15</v>
      </c>
      <c r="R504" s="22"/>
      <c r="S504" s="24"/>
      <c r="T504" s="23"/>
      <c r="U504" s="22"/>
      <c r="V504" s="24"/>
    </row>
    <row r="505" spans="1:23" ht="25.5" x14ac:dyDescent="0.2">
      <c r="A505" s="20" t="s">
        <v>95</v>
      </c>
      <c r="B505" s="53" t="s">
        <v>243</v>
      </c>
      <c r="C505" s="24">
        <f t="shared" si="82"/>
        <v>20</v>
      </c>
      <c r="D505" s="22">
        <f t="shared" si="83"/>
        <v>1</v>
      </c>
      <c r="E505" s="58" t="s">
        <v>39</v>
      </c>
      <c r="F505" s="71"/>
      <c r="G505" s="24"/>
      <c r="H505" s="23"/>
      <c r="I505" s="22">
        <v>1</v>
      </c>
      <c r="J505" s="24">
        <v>20</v>
      </c>
      <c r="K505" s="23">
        <v>15</v>
      </c>
      <c r="L505" s="22"/>
      <c r="M505" s="24"/>
      <c r="N505" s="23"/>
      <c r="O505" s="22"/>
      <c r="P505" s="24"/>
      <c r="Q505" s="23"/>
      <c r="R505" s="22"/>
      <c r="S505" s="24"/>
      <c r="T505" s="23"/>
      <c r="U505" s="22"/>
      <c r="V505" s="24"/>
    </row>
    <row r="506" spans="1:23" x14ac:dyDescent="0.2">
      <c r="A506" s="202" t="s">
        <v>129</v>
      </c>
      <c r="B506" s="203"/>
      <c r="C506" s="63">
        <f>SUM(C503:C505)</f>
        <v>74</v>
      </c>
      <c r="D506" s="63">
        <f>SUM(D503:D505)</f>
        <v>4</v>
      </c>
      <c r="E506" s="63"/>
      <c r="F506" s="63">
        <f>SUM(F503:F505)</f>
        <v>0.5</v>
      </c>
      <c r="G506" s="63">
        <f>SUM(G503:G505)</f>
        <v>4</v>
      </c>
      <c r="H506" s="63"/>
      <c r="I506" s="63">
        <f>SUM(I503:I505)</f>
        <v>1</v>
      </c>
      <c r="J506" s="63">
        <f>SUM(J503:J505)</f>
        <v>20</v>
      </c>
      <c r="K506" s="63"/>
      <c r="L506" s="63">
        <f>SUM(L503:L505)</f>
        <v>0</v>
      </c>
      <c r="M506" s="63">
        <f>SUM(M503:M505)</f>
        <v>0</v>
      </c>
      <c r="N506" s="63"/>
      <c r="O506" s="63">
        <f>SUM(O503:O505)</f>
        <v>2.5</v>
      </c>
      <c r="P506" s="63">
        <f>SUM(P503:P505)</f>
        <v>50</v>
      </c>
      <c r="Q506" s="63"/>
      <c r="R506" s="63">
        <f>SUM(R503:R505)</f>
        <v>0</v>
      </c>
      <c r="S506" s="63">
        <f>SUM(S503:S505)</f>
        <v>0</v>
      </c>
      <c r="T506" s="63"/>
      <c r="U506" s="63">
        <f>SUM(U503:U505)</f>
        <v>0</v>
      </c>
      <c r="V506" s="63">
        <f>SUM(V503:V505)</f>
        <v>0</v>
      </c>
    </row>
    <row r="507" spans="1:23" x14ac:dyDescent="0.2">
      <c r="A507" s="102" t="s">
        <v>130</v>
      </c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6"/>
    </row>
    <row r="508" spans="1:23" x14ac:dyDescent="0.2">
      <c r="A508" s="1"/>
      <c r="B508" s="23"/>
      <c r="C508" s="24"/>
      <c r="D508" s="71"/>
      <c r="E508" s="23"/>
      <c r="F508" s="71"/>
      <c r="G508" s="24"/>
      <c r="H508" s="23"/>
      <c r="I508" s="22"/>
      <c r="J508" s="24"/>
      <c r="K508" s="23"/>
      <c r="L508" s="22"/>
      <c r="M508" s="24"/>
      <c r="N508" s="23"/>
      <c r="O508" s="22"/>
      <c r="P508" s="24"/>
      <c r="Q508" s="23"/>
      <c r="R508" s="22"/>
      <c r="S508" s="24"/>
      <c r="T508" s="23"/>
      <c r="U508" s="22"/>
      <c r="V508" s="24"/>
    </row>
    <row r="509" spans="1:23" x14ac:dyDescent="0.2">
      <c r="A509" s="224" t="s">
        <v>131</v>
      </c>
      <c r="B509" s="225"/>
      <c r="C509" s="63">
        <f>SUM(C508:C508)</f>
        <v>0</v>
      </c>
      <c r="D509" s="63">
        <f t="shared" ref="D509:V509" si="84">SUM(D508:D508)</f>
        <v>0</v>
      </c>
      <c r="E509" s="63"/>
      <c r="F509" s="63">
        <f t="shared" si="84"/>
        <v>0</v>
      </c>
      <c r="G509" s="63">
        <f t="shared" si="84"/>
        <v>0</v>
      </c>
      <c r="H509" s="63"/>
      <c r="I509" s="63">
        <f t="shared" si="84"/>
        <v>0</v>
      </c>
      <c r="J509" s="63">
        <f t="shared" si="84"/>
        <v>0</v>
      </c>
      <c r="K509" s="63"/>
      <c r="L509" s="63">
        <f t="shared" si="84"/>
        <v>0</v>
      </c>
      <c r="M509" s="63">
        <f t="shared" si="84"/>
        <v>0</v>
      </c>
      <c r="N509" s="63"/>
      <c r="O509" s="63">
        <f t="shared" si="84"/>
        <v>0</v>
      </c>
      <c r="P509" s="63">
        <f t="shared" si="84"/>
        <v>0</v>
      </c>
      <c r="Q509" s="63"/>
      <c r="R509" s="63">
        <f t="shared" si="84"/>
        <v>0</v>
      </c>
      <c r="S509" s="63">
        <f t="shared" si="84"/>
        <v>0</v>
      </c>
      <c r="T509" s="63"/>
      <c r="U509" s="63">
        <f t="shared" si="84"/>
        <v>0</v>
      </c>
      <c r="V509" s="63">
        <f t="shared" si="84"/>
        <v>0</v>
      </c>
    </row>
    <row r="510" spans="1:23" x14ac:dyDescent="0.2">
      <c r="A510" s="222" t="s">
        <v>99</v>
      </c>
      <c r="B510" s="223"/>
      <c r="C510" s="64">
        <f>SUM(C479,C482,C485,C494,C497,C500,C506,C509)</f>
        <v>579</v>
      </c>
      <c r="D510" s="64">
        <f>SUM(D479,D482,D485,D494,D497,D500,D506,D509)</f>
        <v>30</v>
      </c>
      <c r="E510" s="64"/>
      <c r="F510" s="64">
        <f>SUM(F479,F482,F485,F494,F497,F500,F506,F509)</f>
        <v>5</v>
      </c>
      <c r="G510" s="64">
        <f>SUM(G479,G482,G485,G494,G497,G500,G506,G509)</f>
        <v>69</v>
      </c>
      <c r="H510" s="64"/>
      <c r="I510" s="64">
        <f>SUM(I479,I482,I485,I494,I497,I500,I506,I509)</f>
        <v>1</v>
      </c>
      <c r="J510" s="64">
        <f>SUM(J479,J482,J485,J494,J497,J500,J506,J509)</f>
        <v>20</v>
      </c>
      <c r="K510" s="64"/>
      <c r="L510" s="64">
        <f>SUM(L479,L482,L485,L494,L497,L500,L506,L509)</f>
        <v>1</v>
      </c>
      <c r="M510" s="64">
        <f>SUM(M479,M482,M485,M494,M497,M500,M506,M509)</f>
        <v>15</v>
      </c>
      <c r="N510" s="64"/>
      <c r="O510" s="64">
        <f>SUM(O479,O482,O485,O494,O497,O500,O506,O509)</f>
        <v>2.5</v>
      </c>
      <c r="P510" s="64">
        <f>SUM(P479,P482,P485,P494,P497,P500,P506,P509)</f>
        <v>50</v>
      </c>
      <c r="Q510" s="64"/>
      <c r="R510" s="64">
        <f>SUM(R479,R482,R485,R494,R497,R500,R506,R509)</f>
        <v>13.5</v>
      </c>
      <c r="S510" s="64">
        <f>SUM(S479,S482,S485,S494,S497,S500,S506,S509)</f>
        <v>225</v>
      </c>
      <c r="T510" s="64"/>
      <c r="U510" s="64">
        <f>SUM(U479,U482,U485,U494,U497,U500,U506,U509)</f>
        <v>7</v>
      </c>
      <c r="V510" s="64">
        <f>SUM(V500)</f>
        <v>200</v>
      </c>
    </row>
    <row r="511" spans="1:23" ht="27" customHeight="1" x14ac:dyDescent="0.2">
      <c r="A511" s="142" t="s">
        <v>224</v>
      </c>
      <c r="B511" s="142"/>
      <c r="C511" s="142"/>
      <c r="D511" s="142"/>
      <c r="E511" s="142"/>
      <c r="F511" s="142"/>
      <c r="G511" s="142"/>
      <c r="H511" s="142"/>
      <c r="I511" s="142"/>
      <c r="J511" s="142"/>
      <c r="K511" s="142"/>
      <c r="L511" s="142"/>
      <c r="M511" s="142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</row>
    <row r="512" spans="1:23" x14ac:dyDescent="0.2">
      <c r="A512" s="143" t="s">
        <v>225</v>
      </c>
      <c r="B512" s="143"/>
      <c r="C512" s="143"/>
      <c r="D512" s="143"/>
      <c r="E512" s="143"/>
      <c r="F512" s="143"/>
      <c r="G512" s="143"/>
      <c r="H512" s="143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</row>
    <row r="513" spans="1:22" x14ac:dyDescent="0.2">
      <c r="A513" s="37"/>
      <c r="B513" s="37"/>
      <c r="C513" s="29"/>
      <c r="D513" s="29"/>
      <c r="E513" s="29"/>
      <c r="F513" s="29"/>
      <c r="G513" s="29"/>
      <c r="H513" s="29"/>
      <c r="I513" s="29"/>
    </row>
    <row r="514" spans="1:22" x14ac:dyDescent="0.2">
      <c r="A514" s="37"/>
      <c r="B514" s="66" t="s">
        <v>14</v>
      </c>
      <c r="E514" s="29"/>
      <c r="F514" s="29"/>
      <c r="G514" s="37"/>
      <c r="H514" s="37"/>
      <c r="I514" s="37"/>
      <c r="J514" s="37"/>
      <c r="K514" s="37"/>
      <c r="L514" s="37"/>
      <c r="M514" s="37"/>
      <c r="N514" s="29"/>
      <c r="O514" s="29"/>
      <c r="P514" s="29"/>
      <c r="Q514" s="29"/>
      <c r="R514" s="29"/>
      <c r="S514" s="29"/>
      <c r="T514" s="29"/>
      <c r="U514" s="29"/>
      <c r="V514" s="29"/>
    </row>
    <row r="515" spans="1:22" x14ac:dyDescent="0.2">
      <c r="A515" s="37"/>
      <c r="B515" s="5" t="s">
        <v>25</v>
      </c>
      <c r="C515" s="28">
        <v>0</v>
      </c>
      <c r="E515" s="29"/>
      <c r="F515" s="29"/>
      <c r="G515" s="4"/>
      <c r="H515" s="4"/>
      <c r="I515" s="4"/>
      <c r="J515" s="4"/>
      <c r="K515" s="4"/>
      <c r="L515" s="4"/>
      <c r="M515" s="4"/>
      <c r="N515" s="29"/>
      <c r="O515" s="29"/>
      <c r="P515" s="29"/>
      <c r="Q515" s="29"/>
      <c r="R515" s="29"/>
      <c r="S515" s="29"/>
      <c r="T515" s="29"/>
      <c r="U515" s="29"/>
      <c r="V515" s="29"/>
    </row>
    <row r="516" spans="1:22" x14ac:dyDescent="0.2">
      <c r="A516" s="37"/>
      <c r="B516" s="67" t="s">
        <v>26</v>
      </c>
      <c r="C516" s="28">
        <f>SUM(G510,J510,M510)</f>
        <v>104</v>
      </c>
      <c r="E516" s="29"/>
      <c r="F516" s="29"/>
      <c r="G516" s="4"/>
      <c r="H516" s="4"/>
      <c r="I516" s="4"/>
      <c r="J516" s="4"/>
      <c r="K516" s="4"/>
      <c r="L516" s="4"/>
      <c r="M516" s="4"/>
      <c r="N516" s="29"/>
      <c r="O516" s="29"/>
      <c r="P516" s="29"/>
      <c r="Q516" s="29"/>
      <c r="R516" s="29"/>
      <c r="S516" s="29"/>
      <c r="T516" s="29"/>
      <c r="U516" s="29"/>
      <c r="V516" s="29"/>
    </row>
    <row r="517" spans="1:22" x14ac:dyDescent="0.2">
      <c r="A517" s="37"/>
      <c r="B517" s="67" t="s">
        <v>3</v>
      </c>
      <c r="C517" s="28">
        <f>SUM(F510,I510,L510)</f>
        <v>7</v>
      </c>
      <c r="E517" s="29"/>
      <c r="F517" s="29"/>
      <c r="G517" s="4"/>
      <c r="H517" s="4"/>
      <c r="I517" s="4"/>
      <c r="J517" s="4"/>
      <c r="K517" s="4"/>
      <c r="L517" s="4"/>
      <c r="M517" s="4"/>
      <c r="N517" s="29"/>
      <c r="O517" s="29"/>
      <c r="P517" s="29"/>
      <c r="Q517" s="29"/>
      <c r="R517" s="29"/>
      <c r="S517" s="29"/>
      <c r="T517" s="29"/>
      <c r="U517" s="29"/>
      <c r="V517" s="29"/>
    </row>
    <row r="518" spans="1:22" x14ac:dyDescent="0.2">
      <c r="A518" s="37"/>
      <c r="B518" s="68"/>
      <c r="C518" s="4"/>
      <c r="E518" s="29"/>
      <c r="F518" s="29"/>
      <c r="G518" s="4"/>
      <c r="H518" s="4"/>
      <c r="I518" s="4"/>
      <c r="J518" s="4"/>
      <c r="K518" s="4"/>
      <c r="L518" s="4"/>
      <c r="M518" s="4"/>
      <c r="N518" s="29"/>
      <c r="O518" s="29"/>
      <c r="P518" s="29"/>
      <c r="Q518" s="29"/>
      <c r="R518" s="29"/>
      <c r="S518" s="29"/>
      <c r="T518" s="29"/>
      <c r="U518" s="29"/>
      <c r="V518" s="29"/>
    </row>
    <row r="519" spans="1:22" x14ac:dyDescent="0.2">
      <c r="A519" s="37"/>
      <c r="B519" s="66" t="s">
        <v>15</v>
      </c>
      <c r="C519" s="4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</row>
    <row r="520" spans="1:22" x14ac:dyDescent="0.2">
      <c r="A520" s="37"/>
      <c r="B520" s="5" t="s">
        <v>25</v>
      </c>
      <c r="C520" s="28">
        <v>5</v>
      </c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</row>
    <row r="521" spans="1:22" x14ac:dyDescent="0.2">
      <c r="B521" s="5" t="s">
        <v>26</v>
      </c>
      <c r="C521" s="28">
        <f>SUM(P510,S510,V510)</f>
        <v>475</v>
      </c>
      <c r="D521" s="29"/>
      <c r="E521" s="29"/>
      <c r="F521" s="29"/>
      <c r="G521" s="29"/>
      <c r="H521" s="29"/>
      <c r="I521" s="29"/>
      <c r="J521" s="29"/>
    </row>
    <row r="522" spans="1:22" x14ac:dyDescent="0.2">
      <c r="A522" s="37"/>
      <c r="B522" s="67" t="s">
        <v>3</v>
      </c>
      <c r="C522" s="28">
        <f>SUM(O510,R510,U510)</f>
        <v>23</v>
      </c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</row>
    <row r="523" spans="1:22" x14ac:dyDescent="0.2">
      <c r="B523" s="38"/>
    </row>
    <row r="524" spans="1:22" x14ac:dyDescent="0.2">
      <c r="B524" s="38"/>
    </row>
    <row r="525" spans="1:22" x14ac:dyDescent="0.2">
      <c r="B525" s="38"/>
    </row>
    <row r="526" spans="1:22" x14ac:dyDescent="0.2">
      <c r="B526" s="38"/>
    </row>
    <row r="527" spans="1:22" x14ac:dyDescent="0.2">
      <c r="B527" s="38"/>
    </row>
    <row r="528" spans="1:22" x14ac:dyDescent="0.2">
      <c r="B528" s="38"/>
    </row>
    <row r="529" spans="1:22" x14ac:dyDescent="0.2">
      <c r="B529" s="38"/>
    </row>
    <row r="530" spans="1:22" x14ac:dyDescent="0.2">
      <c r="B530" s="38"/>
    </row>
    <row r="531" spans="1:22" x14ac:dyDescent="0.2">
      <c r="B531" s="38"/>
    </row>
    <row r="532" spans="1:22" x14ac:dyDescent="0.2">
      <c r="B532" s="38"/>
    </row>
    <row r="533" spans="1:22" x14ac:dyDescent="0.2">
      <c r="B533" s="38"/>
    </row>
    <row r="534" spans="1:22" x14ac:dyDescent="0.2">
      <c r="B534" s="38"/>
    </row>
    <row r="535" spans="1:22" x14ac:dyDescent="0.2">
      <c r="A535" s="29" t="s">
        <v>12</v>
      </c>
      <c r="B535" s="149" t="s">
        <v>276</v>
      </c>
      <c r="C535" s="149"/>
      <c r="D535" s="149"/>
      <c r="E535" s="149"/>
      <c r="F535" s="149"/>
      <c r="G535" s="149"/>
      <c r="H535" s="149"/>
      <c r="I535" s="149"/>
      <c r="J535" s="149"/>
      <c r="K535" s="149"/>
      <c r="L535" s="149"/>
      <c r="M535" s="149"/>
      <c r="N535" s="149" t="s">
        <v>200</v>
      </c>
      <c r="O535" s="149"/>
      <c r="P535" s="149"/>
      <c r="Q535" s="149"/>
      <c r="R535" s="149"/>
      <c r="S535" s="149"/>
      <c r="T535" s="149"/>
      <c r="U535" s="149"/>
      <c r="V535" s="149"/>
    </row>
    <row r="536" spans="1:22" x14ac:dyDescent="0.2">
      <c r="A536" s="29" t="s">
        <v>11</v>
      </c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148" t="s">
        <v>201</v>
      </c>
      <c r="O536" s="148"/>
      <c r="P536" s="148"/>
      <c r="Q536" s="148"/>
      <c r="R536" s="148"/>
      <c r="S536" s="148"/>
      <c r="T536" s="148"/>
      <c r="U536" s="148"/>
      <c r="V536" s="148"/>
    </row>
    <row r="537" spans="1:22" x14ac:dyDescent="0.2">
      <c r="A537" s="29" t="s">
        <v>289</v>
      </c>
      <c r="B537" s="147" t="s">
        <v>102</v>
      </c>
      <c r="C537" s="147"/>
      <c r="D537" s="147"/>
      <c r="E537" s="147"/>
      <c r="F537" s="147"/>
      <c r="G537" s="147"/>
      <c r="H537" s="147"/>
      <c r="I537" s="147"/>
      <c r="J537" s="147"/>
      <c r="K537" s="147"/>
      <c r="L537" s="147"/>
      <c r="M537" s="147"/>
      <c r="N537" s="43"/>
      <c r="O537" s="43"/>
      <c r="P537" s="43"/>
      <c r="Q537" s="43"/>
      <c r="R537" s="43"/>
      <c r="S537" s="43"/>
      <c r="T537" s="43"/>
      <c r="U537" s="43"/>
      <c r="V537" s="43"/>
    </row>
    <row r="538" spans="1:22" x14ac:dyDescent="0.2">
      <c r="A538" s="29"/>
      <c r="B538" s="147" t="s">
        <v>277</v>
      </c>
      <c r="C538" s="147"/>
      <c r="D538" s="147"/>
      <c r="E538" s="147"/>
      <c r="F538" s="147"/>
      <c r="G538" s="147"/>
      <c r="H538" s="147"/>
      <c r="I538" s="147"/>
      <c r="J538" s="147"/>
      <c r="K538" s="147"/>
      <c r="L538" s="147"/>
      <c r="M538" s="147"/>
      <c r="N538" s="43"/>
      <c r="O538" s="43"/>
      <c r="P538" s="43"/>
      <c r="Q538" s="43"/>
      <c r="R538" s="43"/>
      <c r="S538" s="43"/>
      <c r="T538" s="43"/>
      <c r="U538" s="43"/>
      <c r="V538" s="43"/>
    </row>
    <row r="539" spans="1:22" x14ac:dyDescent="0.2">
      <c r="A539" s="29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3"/>
      <c r="O539" s="43"/>
      <c r="P539" s="43"/>
      <c r="Q539" s="43"/>
      <c r="R539" s="43"/>
      <c r="S539" s="43"/>
      <c r="T539" s="43"/>
      <c r="U539" s="43"/>
      <c r="V539" s="43"/>
    </row>
    <row r="540" spans="1:22" ht="13.5" customHeight="1" x14ac:dyDescent="0.2">
      <c r="A540" s="144" t="s">
        <v>1</v>
      </c>
      <c r="B540" s="144" t="s">
        <v>2</v>
      </c>
      <c r="C540" s="219" t="s">
        <v>19</v>
      </c>
      <c r="D540" s="220"/>
      <c r="E540" s="220"/>
      <c r="F540" s="226" t="s">
        <v>101</v>
      </c>
      <c r="G540" s="226"/>
      <c r="H540" s="226"/>
      <c r="I540" s="226"/>
      <c r="J540" s="226"/>
      <c r="K540" s="226"/>
      <c r="L540" s="226"/>
      <c r="M540" s="226"/>
      <c r="N540" s="226"/>
      <c r="O540" s="226"/>
      <c r="P540" s="226"/>
      <c r="Q540" s="226"/>
      <c r="R540" s="226"/>
      <c r="S540" s="226"/>
      <c r="T540" s="226"/>
      <c r="U540" s="226"/>
      <c r="V540" s="226"/>
    </row>
    <row r="541" spans="1:22" ht="23.25" customHeight="1" x14ac:dyDescent="0.2">
      <c r="A541" s="145"/>
      <c r="B541" s="145"/>
      <c r="C541" s="229" t="s">
        <v>16</v>
      </c>
      <c r="D541" s="239" t="s">
        <v>3</v>
      </c>
      <c r="E541" s="237" t="s">
        <v>4</v>
      </c>
      <c r="F541" s="197" t="s">
        <v>14</v>
      </c>
      <c r="G541" s="191"/>
      <c r="H541" s="191"/>
      <c r="I541" s="191"/>
      <c r="J541" s="191"/>
      <c r="K541" s="191"/>
      <c r="L541" s="191"/>
      <c r="M541" s="191"/>
      <c r="N541" s="192"/>
      <c r="O541" s="197" t="s">
        <v>15</v>
      </c>
      <c r="P541" s="191"/>
      <c r="Q541" s="191"/>
      <c r="R541" s="191"/>
      <c r="S541" s="191"/>
      <c r="T541" s="191"/>
      <c r="U541" s="191"/>
      <c r="V541" s="192"/>
    </row>
    <row r="542" spans="1:22" ht="24.75" customHeight="1" x14ac:dyDescent="0.2">
      <c r="A542" s="145"/>
      <c r="B542" s="145"/>
      <c r="C542" s="229"/>
      <c r="D542" s="239"/>
      <c r="E542" s="237"/>
      <c r="F542" s="199" t="s">
        <v>108</v>
      </c>
      <c r="G542" s="200"/>
      <c r="H542" s="201"/>
      <c r="I542" s="178" t="s">
        <v>6</v>
      </c>
      <c r="J542" s="179"/>
      <c r="K542" s="179"/>
      <c r="L542" s="198" t="s">
        <v>7</v>
      </c>
      <c r="M542" s="198"/>
      <c r="N542" s="198"/>
      <c r="O542" s="178" t="s">
        <v>6</v>
      </c>
      <c r="P542" s="179"/>
      <c r="Q542" s="180"/>
      <c r="R542" s="178" t="s">
        <v>17</v>
      </c>
      <c r="S542" s="179"/>
      <c r="T542" s="180"/>
      <c r="U542" s="178" t="s">
        <v>10</v>
      </c>
      <c r="V542" s="180"/>
    </row>
    <row r="543" spans="1:22" ht="83.25" customHeight="1" x14ac:dyDescent="0.2">
      <c r="A543" s="146"/>
      <c r="B543" s="146"/>
      <c r="C543" s="229"/>
      <c r="D543" s="239"/>
      <c r="E543" s="237"/>
      <c r="F543" s="50" t="s">
        <v>3</v>
      </c>
      <c r="G543" s="48" t="s">
        <v>8</v>
      </c>
      <c r="H543" s="49" t="s">
        <v>18</v>
      </c>
      <c r="I543" s="50" t="s">
        <v>3</v>
      </c>
      <c r="J543" s="48" t="s">
        <v>8</v>
      </c>
      <c r="K543" s="49" t="s">
        <v>18</v>
      </c>
      <c r="L543" s="50" t="s">
        <v>3</v>
      </c>
      <c r="M543" s="48" t="s">
        <v>8</v>
      </c>
      <c r="N543" s="49" t="s">
        <v>18</v>
      </c>
      <c r="O543" s="50" t="s">
        <v>3</v>
      </c>
      <c r="P543" s="48" t="s">
        <v>8</v>
      </c>
      <c r="Q543" s="49" t="s">
        <v>18</v>
      </c>
      <c r="R543" s="69" t="s">
        <v>3</v>
      </c>
      <c r="S543" s="51" t="s">
        <v>8</v>
      </c>
      <c r="T543" s="70" t="s">
        <v>18</v>
      </c>
      <c r="U543" s="50" t="s">
        <v>3</v>
      </c>
      <c r="V543" s="48" t="s">
        <v>8</v>
      </c>
    </row>
    <row r="544" spans="1:22" x14ac:dyDescent="0.2">
      <c r="A544" s="102" t="s">
        <v>116</v>
      </c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</row>
    <row r="545" spans="1:22" x14ac:dyDescent="0.2">
      <c r="A545" s="6"/>
      <c r="B545" s="57"/>
      <c r="C545" s="24"/>
      <c r="D545" s="22"/>
      <c r="E545" s="23"/>
      <c r="F545" s="71"/>
      <c r="G545" s="24"/>
      <c r="H545" s="23"/>
      <c r="I545" s="22"/>
      <c r="J545" s="24"/>
      <c r="K545" s="23"/>
      <c r="L545" s="22"/>
      <c r="M545" s="24"/>
      <c r="N545" s="23"/>
      <c r="O545" s="22"/>
      <c r="P545" s="24"/>
      <c r="Q545" s="23"/>
      <c r="R545" s="22"/>
      <c r="S545" s="24"/>
      <c r="T545" s="23"/>
      <c r="U545" s="22"/>
      <c r="V545" s="24"/>
    </row>
    <row r="546" spans="1:22" x14ac:dyDescent="0.2">
      <c r="A546" s="150" t="s">
        <v>117</v>
      </c>
      <c r="B546" s="151"/>
      <c r="C546" s="56">
        <f>SUM(C545:C545)</f>
        <v>0</v>
      </c>
      <c r="D546" s="56">
        <f t="shared" ref="D546:V546" si="85">SUM(D545:D545)</f>
        <v>0</v>
      </c>
      <c r="E546" s="56"/>
      <c r="F546" s="56">
        <f t="shared" si="85"/>
        <v>0</v>
      </c>
      <c r="G546" s="56">
        <f t="shared" si="85"/>
        <v>0</v>
      </c>
      <c r="H546" s="56"/>
      <c r="I546" s="56">
        <f t="shared" si="85"/>
        <v>0</v>
      </c>
      <c r="J546" s="56">
        <f t="shared" si="85"/>
        <v>0</v>
      </c>
      <c r="K546" s="56"/>
      <c r="L546" s="56">
        <f t="shared" si="85"/>
        <v>0</v>
      </c>
      <c r="M546" s="56">
        <f t="shared" si="85"/>
        <v>0</v>
      </c>
      <c r="N546" s="56"/>
      <c r="O546" s="56">
        <f t="shared" si="85"/>
        <v>0</v>
      </c>
      <c r="P546" s="56">
        <f t="shared" si="85"/>
        <v>0</v>
      </c>
      <c r="Q546" s="56"/>
      <c r="R546" s="56">
        <f t="shared" si="85"/>
        <v>0</v>
      </c>
      <c r="S546" s="56">
        <f t="shared" si="85"/>
        <v>0</v>
      </c>
      <c r="T546" s="56"/>
      <c r="U546" s="56">
        <f t="shared" si="85"/>
        <v>0</v>
      </c>
      <c r="V546" s="56">
        <f t="shared" si="85"/>
        <v>0</v>
      </c>
    </row>
    <row r="547" spans="1:22" x14ac:dyDescent="0.2">
      <c r="A547" s="99" t="s">
        <v>118</v>
      </c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7"/>
    </row>
    <row r="548" spans="1:22" ht="15.75" x14ac:dyDescent="0.2">
      <c r="A548" s="120" t="s">
        <v>143</v>
      </c>
      <c r="B548" s="121" t="s">
        <v>271</v>
      </c>
      <c r="C548" s="107">
        <v>15</v>
      </c>
      <c r="D548" s="105">
        <f>SUM(F548,I548,L548,O548,R548,U548)</f>
        <v>1</v>
      </c>
      <c r="E548" s="106" t="s">
        <v>39</v>
      </c>
      <c r="F548" s="117">
        <v>1</v>
      </c>
      <c r="G548" s="107">
        <v>15</v>
      </c>
      <c r="H548" s="106">
        <v>300</v>
      </c>
      <c r="I548" s="22"/>
      <c r="J548" s="24"/>
      <c r="K548" s="23"/>
      <c r="L548" s="22"/>
      <c r="M548" s="24"/>
      <c r="N548" s="23"/>
      <c r="O548" s="22"/>
      <c r="P548" s="24"/>
      <c r="Q548" s="23"/>
      <c r="R548" s="22"/>
      <c r="S548" s="24"/>
      <c r="T548" s="23"/>
      <c r="U548" s="22"/>
      <c r="V548" s="24"/>
    </row>
    <row r="549" spans="1:22" x14ac:dyDescent="0.2">
      <c r="A549" s="150" t="s">
        <v>119</v>
      </c>
      <c r="B549" s="151"/>
      <c r="C549" s="56">
        <f>SUM(C548)</f>
        <v>15</v>
      </c>
      <c r="D549" s="56">
        <f t="shared" ref="D549:V549" si="86">SUM(D548)</f>
        <v>1</v>
      </c>
      <c r="E549" s="56"/>
      <c r="F549" s="56">
        <f t="shared" si="86"/>
        <v>1</v>
      </c>
      <c r="G549" s="56">
        <f t="shared" si="86"/>
        <v>15</v>
      </c>
      <c r="H549" s="56"/>
      <c r="I549" s="56">
        <f t="shared" si="86"/>
        <v>0</v>
      </c>
      <c r="J549" s="56">
        <f t="shared" si="86"/>
        <v>0</v>
      </c>
      <c r="K549" s="56"/>
      <c r="L549" s="56">
        <f t="shared" si="86"/>
        <v>0</v>
      </c>
      <c r="M549" s="56">
        <f t="shared" si="86"/>
        <v>0</v>
      </c>
      <c r="N549" s="56"/>
      <c r="O549" s="56">
        <f t="shared" si="86"/>
        <v>0</v>
      </c>
      <c r="P549" s="56">
        <f t="shared" si="86"/>
        <v>0</v>
      </c>
      <c r="Q549" s="56"/>
      <c r="R549" s="56">
        <f t="shared" si="86"/>
        <v>0</v>
      </c>
      <c r="S549" s="56">
        <f t="shared" si="86"/>
        <v>0</v>
      </c>
      <c r="T549" s="56"/>
      <c r="U549" s="56">
        <f t="shared" si="86"/>
        <v>0</v>
      </c>
      <c r="V549" s="56">
        <f t="shared" si="86"/>
        <v>0</v>
      </c>
    </row>
    <row r="550" spans="1:22" x14ac:dyDescent="0.2">
      <c r="A550" s="99" t="s">
        <v>120</v>
      </c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7"/>
    </row>
    <row r="551" spans="1:22" ht="15.75" x14ac:dyDescent="0.2">
      <c r="A551" s="20"/>
      <c r="B551" s="53"/>
      <c r="C551" s="24"/>
      <c r="D551" s="22"/>
      <c r="E551" s="23"/>
      <c r="F551" s="71"/>
      <c r="G551" s="24"/>
      <c r="H551" s="23"/>
      <c r="I551" s="22"/>
      <c r="J551" s="24"/>
      <c r="K551" s="23"/>
      <c r="L551" s="22"/>
      <c r="M551" s="24"/>
      <c r="N551" s="23"/>
      <c r="O551" s="22"/>
      <c r="P551" s="24"/>
      <c r="Q551" s="23"/>
      <c r="R551" s="22"/>
      <c r="S551" s="24"/>
      <c r="T551" s="23"/>
      <c r="U551" s="22"/>
      <c r="V551" s="24"/>
    </row>
    <row r="552" spans="1:22" x14ac:dyDescent="0.2">
      <c r="A552" s="150" t="s">
        <v>121</v>
      </c>
      <c r="B552" s="151"/>
      <c r="C552" s="56">
        <f>SUM(C551)</f>
        <v>0</v>
      </c>
      <c r="D552" s="56">
        <f t="shared" ref="D552:U552" si="87">SUM(D551)</f>
        <v>0</v>
      </c>
      <c r="E552" s="56"/>
      <c r="F552" s="56">
        <f t="shared" si="87"/>
        <v>0</v>
      </c>
      <c r="G552" s="56">
        <f t="shared" si="87"/>
        <v>0</v>
      </c>
      <c r="H552" s="56"/>
      <c r="I552" s="56">
        <f t="shared" si="87"/>
        <v>0</v>
      </c>
      <c r="J552" s="56">
        <f t="shared" si="87"/>
        <v>0</v>
      </c>
      <c r="K552" s="56"/>
      <c r="L552" s="56">
        <f t="shared" si="87"/>
        <v>0</v>
      </c>
      <c r="M552" s="56">
        <f t="shared" si="87"/>
        <v>0</v>
      </c>
      <c r="N552" s="56"/>
      <c r="O552" s="56"/>
      <c r="P552" s="56"/>
      <c r="Q552" s="56"/>
      <c r="R552" s="56">
        <f t="shared" si="87"/>
        <v>0</v>
      </c>
      <c r="S552" s="56">
        <f t="shared" si="87"/>
        <v>0</v>
      </c>
      <c r="T552" s="56"/>
      <c r="U552" s="56">
        <f t="shared" si="87"/>
        <v>0</v>
      </c>
      <c r="V552" s="56">
        <f>SUM(V551:V551)</f>
        <v>0</v>
      </c>
    </row>
    <row r="553" spans="1:22" x14ac:dyDescent="0.2">
      <c r="A553" s="99" t="s">
        <v>122</v>
      </c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7"/>
    </row>
    <row r="554" spans="1:22" x14ac:dyDescent="0.2">
      <c r="A554" s="7"/>
      <c r="B554" s="57"/>
      <c r="C554" s="24"/>
      <c r="D554" s="22"/>
      <c r="E554" s="58"/>
      <c r="F554" s="71"/>
      <c r="G554" s="24"/>
      <c r="H554" s="23"/>
      <c r="I554" s="22"/>
      <c r="J554" s="24"/>
      <c r="K554" s="23"/>
      <c r="L554" s="22"/>
      <c r="M554" s="24"/>
      <c r="N554" s="23"/>
      <c r="O554" s="22"/>
      <c r="P554" s="24"/>
      <c r="Q554" s="23"/>
      <c r="R554" s="22"/>
      <c r="S554" s="24"/>
      <c r="T554" s="23"/>
      <c r="U554" s="22"/>
      <c r="V554" s="24"/>
    </row>
    <row r="555" spans="1:22" x14ac:dyDescent="0.2">
      <c r="A555" s="150" t="s">
        <v>123</v>
      </c>
      <c r="B555" s="151"/>
      <c r="C555" s="56">
        <f>SUM(C554:C554)</f>
        <v>0</v>
      </c>
      <c r="D555" s="56">
        <f t="shared" ref="D555:U555" si="88">SUM(D554:D554)</f>
        <v>0</v>
      </c>
      <c r="E555" s="56"/>
      <c r="F555" s="56">
        <f t="shared" si="88"/>
        <v>0</v>
      </c>
      <c r="G555" s="56">
        <f t="shared" si="88"/>
        <v>0</v>
      </c>
      <c r="H555" s="56"/>
      <c r="I555" s="56">
        <f t="shared" si="88"/>
        <v>0</v>
      </c>
      <c r="J555" s="56">
        <f t="shared" si="88"/>
        <v>0</v>
      </c>
      <c r="K555" s="56"/>
      <c r="L555" s="56">
        <f t="shared" si="88"/>
        <v>0</v>
      </c>
      <c r="M555" s="56">
        <f t="shared" si="88"/>
        <v>0</v>
      </c>
      <c r="N555" s="56"/>
      <c r="O555" s="56">
        <f t="shared" si="88"/>
        <v>0</v>
      </c>
      <c r="P555" s="56">
        <f t="shared" si="88"/>
        <v>0</v>
      </c>
      <c r="Q555" s="56"/>
      <c r="R555" s="56">
        <f t="shared" si="88"/>
        <v>0</v>
      </c>
      <c r="S555" s="56">
        <f t="shared" si="88"/>
        <v>0</v>
      </c>
      <c r="T555" s="56"/>
      <c r="U555" s="56">
        <f t="shared" si="88"/>
        <v>0</v>
      </c>
      <c r="V555" s="56">
        <f>SUM(V554:V554)</f>
        <v>0</v>
      </c>
    </row>
    <row r="556" spans="1:22" x14ac:dyDescent="0.2">
      <c r="A556" s="99" t="s">
        <v>192</v>
      </c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7"/>
    </row>
    <row r="557" spans="1:22" ht="31.5" x14ac:dyDescent="0.2">
      <c r="A557" s="20" t="s">
        <v>190</v>
      </c>
      <c r="B557" s="57"/>
      <c r="C557" s="24"/>
      <c r="D557" s="22">
        <f>SUM(F557,I557,L557,R557,U557)</f>
        <v>12</v>
      </c>
      <c r="E557" s="58"/>
      <c r="F557" s="71"/>
      <c r="G557" s="24"/>
      <c r="H557" s="23"/>
      <c r="I557" s="22"/>
      <c r="J557" s="24"/>
      <c r="K557" s="23"/>
      <c r="L557" s="22">
        <v>12</v>
      </c>
      <c r="M557" s="24"/>
      <c r="N557" s="23"/>
      <c r="O557" s="22"/>
      <c r="P557" s="24"/>
      <c r="Q557" s="23"/>
      <c r="R557" s="22"/>
      <c r="S557" s="24"/>
      <c r="T557" s="23"/>
      <c r="U557" s="22"/>
      <c r="V557" s="24"/>
    </row>
    <row r="558" spans="1:22" x14ac:dyDescent="0.2">
      <c r="A558" s="150" t="s">
        <v>125</v>
      </c>
      <c r="B558" s="151"/>
      <c r="C558" s="56">
        <f>SUM(C557:C557)</f>
        <v>0</v>
      </c>
      <c r="D558" s="56">
        <f t="shared" ref="D558:V558" si="89">SUM(D557:D557)</f>
        <v>12</v>
      </c>
      <c r="E558" s="56"/>
      <c r="F558" s="56">
        <f t="shared" si="89"/>
        <v>0</v>
      </c>
      <c r="G558" s="56">
        <f t="shared" si="89"/>
        <v>0</v>
      </c>
      <c r="H558" s="56"/>
      <c r="I558" s="56">
        <f t="shared" si="89"/>
        <v>0</v>
      </c>
      <c r="J558" s="56">
        <f t="shared" si="89"/>
        <v>0</v>
      </c>
      <c r="K558" s="56"/>
      <c r="L558" s="56">
        <f t="shared" si="89"/>
        <v>12</v>
      </c>
      <c r="M558" s="56">
        <f t="shared" si="89"/>
        <v>0</v>
      </c>
      <c r="N558" s="56"/>
      <c r="O558" s="56">
        <f t="shared" si="89"/>
        <v>0</v>
      </c>
      <c r="P558" s="56">
        <f t="shared" si="89"/>
        <v>0</v>
      </c>
      <c r="Q558" s="56"/>
      <c r="R558" s="56">
        <f t="shared" si="89"/>
        <v>0</v>
      </c>
      <c r="S558" s="56">
        <f t="shared" si="89"/>
        <v>0</v>
      </c>
      <c r="T558" s="56"/>
      <c r="U558" s="56">
        <f t="shared" si="89"/>
        <v>0</v>
      </c>
      <c r="V558" s="56">
        <f t="shared" si="89"/>
        <v>0</v>
      </c>
    </row>
    <row r="559" spans="1:22" x14ac:dyDescent="0.2">
      <c r="A559" s="99" t="s">
        <v>124</v>
      </c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7"/>
    </row>
    <row r="560" spans="1:22" x14ac:dyDescent="0.2">
      <c r="A560" s="3"/>
      <c r="B560" s="62"/>
      <c r="C560" s="24"/>
      <c r="D560" s="22"/>
      <c r="E560" s="58"/>
      <c r="F560" s="71"/>
      <c r="G560" s="24"/>
      <c r="H560" s="23"/>
      <c r="I560" s="22"/>
      <c r="J560" s="24"/>
      <c r="K560" s="23"/>
      <c r="L560" s="22"/>
      <c r="M560" s="24"/>
      <c r="N560" s="23"/>
      <c r="O560" s="22"/>
      <c r="P560" s="24"/>
      <c r="Q560" s="23"/>
      <c r="R560" s="22"/>
      <c r="S560" s="24"/>
      <c r="T560" s="23"/>
      <c r="U560" s="22"/>
      <c r="V560" s="24"/>
    </row>
    <row r="561" spans="1:22" x14ac:dyDescent="0.2">
      <c r="A561" s="150" t="s">
        <v>126</v>
      </c>
      <c r="B561" s="151"/>
      <c r="C561" s="56">
        <f>SUM(C560:C560)</f>
        <v>0</v>
      </c>
      <c r="D561" s="56">
        <f t="shared" ref="D561:V561" si="90">SUM(D560:D560)</f>
        <v>0</v>
      </c>
      <c r="E561" s="56"/>
      <c r="F561" s="56">
        <f t="shared" si="90"/>
        <v>0</v>
      </c>
      <c r="G561" s="56">
        <f t="shared" si="90"/>
        <v>0</v>
      </c>
      <c r="H561" s="56"/>
      <c r="I561" s="56">
        <f t="shared" si="90"/>
        <v>0</v>
      </c>
      <c r="J561" s="56">
        <f t="shared" si="90"/>
        <v>0</v>
      </c>
      <c r="K561" s="56"/>
      <c r="L561" s="56">
        <f t="shared" si="90"/>
        <v>0</v>
      </c>
      <c r="M561" s="56">
        <f t="shared" si="90"/>
        <v>0</v>
      </c>
      <c r="N561" s="56"/>
      <c r="O561" s="56">
        <f t="shared" si="90"/>
        <v>0</v>
      </c>
      <c r="P561" s="56">
        <f t="shared" si="90"/>
        <v>0</v>
      </c>
      <c r="Q561" s="56"/>
      <c r="R561" s="56">
        <f t="shared" si="90"/>
        <v>0</v>
      </c>
      <c r="S561" s="56">
        <f t="shared" si="90"/>
        <v>0</v>
      </c>
      <c r="T561" s="56"/>
      <c r="U561" s="56">
        <f t="shared" si="90"/>
        <v>0</v>
      </c>
      <c r="V561" s="56">
        <f t="shared" si="90"/>
        <v>0</v>
      </c>
    </row>
    <row r="562" spans="1:22" x14ac:dyDescent="0.2">
      <c r="A562" s="101" t="s">
        <v>127</v>
      </c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5"/>
    </row>
    <row r="563" spans="1:22" x14ac:dyDescent="0.2">
      <c r="A563" s="99" t="s">
        <v>128</v>
      </c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7"/>
    </row>
    <row r="564" spans="1:22" ht="15.75" x14ac:dyDescent="0.2">
      <c r="A564" s="20" t="s">
        <v>204</v>
      </c>
      <c r="B564" s="53" t="s">
        <v>34</v>
      </c>
      <c r="C564" s="24">
        <f t="shared" ref="C564" si="91">SUM(G564,J564,M564,P564,S564,V564)</f>
        <v>24</v>
      </c>
      <c r="D564" s="22">
        <f t="shared" ref="D564" si="92">SUM(F564,I564,L564,O564,R564,U564)</f>
        <v>2</v>
      </c>
      <c r="E564" s="58" t="s">
        <v>39</v>
      </c>
      <c r="F564" s="71">
        <v>0.5</v>
      </c>
      <c r="G564" s="24">
        <v>4</v>
      </c>
      <c r="H564" s="23">
        <v>300</v>
      </c>
      <c r="I564" s="22"/>
      <c r="J564" s="24"/>
      <c r="K564" s="23"/>
      <c r="L564" s="22"/>
      <c r="M564" s="24"/>
      <c r="N564" s="23"/>
      <c r="O564" s="22">
        <v>1.5</v>
      </c>
      <c r="P564" s="24">
        <v>20</v>
      </c>
      <c r="Q564" s="23">
        <v>10</v>
      </c>
      <c r="R564" s="22"/>
      <c r="S564" s="24"/>
      <c r="T564" s="23"/>
      <c r="U564" s="22"/>
      <c r="V564" s="24"/>
    </row>
    <row r="565" spans="1:22" x14ac:dyDescent="0.2">
      <c r="A565" s="202" t="s">
        <v>129</v>
      </c>
      <c r="B565" s="203"/>
      <c r="C565" s="63">
        <f>SUM(C564:C564)</f>
        <v>24</v>
      </c>
      <c r="D565" s="63">
        <f t="shared" ref="D565:V565" si="93">SUM(D564:D564)</f>
        <v>2</v>
      </c>
      <c r="E565" s="63"/>
      <c r="F565" s="63">
        <f t="shared" si="93"/>
        <v>0.5</v>
      </c>
      <c r="G565" s="63">
        <f t="shared" si="93"/>
        <v>4</v>
      </c>
      <c r="H565" s="63"/>
      <c r="I565" s="63">
        <f t="shared" si="93"/>
        <v>0</v>
      </c>
      <c r="J565" s="63">
        <f t="shared" si="93"/>
        <v>0</v>
      </c>
      <c r="K565" s="63"/>
      <c r="L565" s="63">
        <f t="shared" si="93"/>
        <v>0</v>
      </c>
      <c r="M565" s="63">
        <f t="shared" si="93"/>
        <v>0</v>
      </c>
      <c r="N565" s="63"/>
      <c r="O565" s="63">
        <f t="shared" si="93"/>
        <v>1.5</v>
      </c>
      <c r="P565" s="63">
        <f t="shared" si="93"/>
        <v>20</v>
      </c>
      <c r="Q565" s="63"/>
      <c r="R565" s="63">
        <f t="shared" si="93"/>
        <v>0</v>
      </c>
      <c r="S565" s="63">
        <f t="shared" si="93"/>
        <v>0</v>
      </c>
      <c r="T565" s="63"/>
      <c r="U565" s="63">
        <f t="shared" si="93"/>
        <v>0</v>
      </c>
      <c r="V565" s="63">
        <f t="shared" si="93"/>
        <v>0</v>
      </c>
    </row>
    <row r="566" spans="1:22" x14ac:dyDescent="0.2">
      <c r="A566" s="102" t="s">
        <v>130</v>
      </c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6"/>
    </row>
    <row r="567" spans="1:22" x14ac:dyDescent="0.2">
      <c r="A567" s="160" t="s">
        <v>79</v>
      </c>
      <c r="B567" s="161"/>
      <c r="C567" s="174"/>
      <c r="D567" s="175"/>
      <c r="E567" s="175"/>
      <c r="F567" s="175"/>
      <c r="G567" s="175"/>
      <c r="H567" s="175"/>
      <c r="I567" s="175"/>
      <c r="J567" s="175"/>
      <c r="K567" s="175"/>
      <c r="L567" s="175"/>
      <c r="M567" s="175"/>
      <c r="N567" s="175"/>
      <c r="O567" s="175"/>
      <c r="P567" s="175"/>
      <c r="Q567" s="175"/>
      <c r="R567" s="175"/>
      <c r="S567" s="175"/>
      <c r="T567" s="175"/>
      <c r="U567" s="175"/>
      <c r="V567" s="176"/>
    </row>
    <row r="568" spans="1:22" x14ac:dyDescent="0.2">
      <c r="A568" s="162" t="s">
        <v>65</v>
      </c>
      <c r="B568" s="163"/>
      <c r="C568" s="83">
        <f>SUM(C569:C571)</f>
        <v>70</v>
      </c>
      <c r="D568" s="83">
        <f t="shared" ref="D568:V568" si="94">SUM(D569:D571)</f>
        <v>5</v>
      </c>
      <c r="E568" s="83"/>
      <c r="F568" s="83">
        <f t="shared" si="94"/>
        <v>1.5</v>
      </c>
      <c r="G568" s="83">
        <f t="shared" si="94"/>
        <v>20</v>
      </c>
      <c r="H568" s="83"/>
      <c r="I568" s="83">
        <f t="shared" si="94"/>
        <v>3.5</v>
      </c>
      <c r="J568" s="83">
        <f t="shared" si="94"/>
        <v>50</v>
      </c>
      <c r="K568" s="83"/>
      <c r="L568" s="83">
        <f t="shared" si="94"/>
        <v>0</v>
      </c>
      <c r="M568" s="83">
        <f t="shared" si="94"/>
        <v>0</v>
      </c>
      <c r="N568" s="83"/>
      <c r="O568" s="83">
        <f t="shared" si="94"/>
        <v>0</v>
      </c>
      <c r="P568" s="83">
        <f t="shared" si="94"/>
        <v>0</v>
      </c>
      <c r="Q568" s="83"/>
      <c r="R568" s="83">
        <f t="shared" si="94"/>
        <v>0</v>
      </c>
      <c r="S568" s="83">
        <f t="shared" si="94"/>
        <v>0</v>
      </c>
      <c r="T568" s="83"/>
      <c r="U568" s="83">
        <f t="shared" si="94"/>
        <v>0</v>
      </c>
      <c r="V568" s="83">
        <f t="shared" si="94"/>
        <v>0</v>
      </c>
    </row>
    <row r="569" spans="1:22" ht="15.75" x14ac:dyDescent="0.2">
      <c r="A569" s="20" t="s">
        <v>87</v>
      </c>
      <c r="B569" s="53" t="s">
        <v>34</v>
      </c>
      <c r="C569" s="24">
        <f>SUM(G569,J569,M569,P569,S569,V569)</f>
        <v>26</v>
      </c>
      <c r="D569" s="71">
        <f>SUM(F569,I569,L569,O569,R569,U569)</f>
        <v>2</v>
      </c>
      <c r="E569" s="23" t="s">
        <v>40</v>
      </c>
      <c r="F569" s="71">
        <v>0.5</v>
      </c>
      <c r="G569" s="24">
        <v>6</v>
      </c>
      <c r="H569" s="23">
        <v>300</v>
      </c>
      <c r="I569" s="22">
        <v>1.5</v>
      </c>
      <c r="J569" s="24">
        <v>20</v>
      </c>
      <c r="K569" s="23">
        <v>10</v>
      </c>
      <c r="L569" s="22"/>
      <c r="M569" s="24"/>
      <c r="N569" s="23"/>
      <c r="O569" s="22"/>
      <c r="P569" s="24"/>
      <c r="Q569" s="23"/>
      <c r="R569" s="22"/>
      <c r="S569" s="24"/>
      <c r="T569" s="23"/>
      <c r="U569" s="22"/>
      <c r="V569" s="24"/>
    </row>
    <row r="570" spans="1:22" ht="15.75" x14ac:dyDescent="0.2">
      <c r="A570" s="20" t="s">
        <v>100</v>
      </c>
      <c r="B570" s="53" t="s">
        <v>34</v>
      </c>
      <c r="C570" s="24">
        <f t="shared" ref="C570:C571" si="95">SUM(G570,J570,M570,P570,S570,V570)</f>
        <v>28</v>
      </c>
      <c r="D570" s="71">
        <f t="shared" ref="D570:D571" si="96">SUM(F570,I570,L570,O570,R570,U570)</f>
        <v>2</v>
      </c>
      <c r="E570" s="23" t="s">
        <v>40</v>
      </c>
      <c r="F570" s="71">
        <v>0.5</v>
      </c>
      <c r="G570" s="24">
        <v>8</v>
      </c>
      <c r="H570" s="23">
        <v>300</v>
      </c>
      <c r="I570" s="22">
        <v>1.5</v>
      </c>
      <c r="J570" s="24">
        <v>20</v>
      </c>
      <c r="K570" s="23">
        <v>10</v>
      </c>
      <c r="L570" s="22"/>
      <c r="M570" s="24"/>
      <c r="N570" s="23"/>
      <c r="O570" s="22"/>
      <c r="P570" s="24"/>
      <c r="Q570" s="23"/>
      <c r="R570" s="22"/>
      <c r="S570" s="24"/>
      <c r="T570" s="23"/>
      <c r="U570" s="22"/>
      <c r="V570" s="24"/>
    </row>
    <row r="571" spans="1:22" ht="15.75" x14ac:dyDescent="0.2">
      <c r="A571" s="20" t="s">
        <v>47</v>
      </c>
      <c r="B571" s="53" t="s">
        <v>241</v>
      </c>
      <c r="C571" s="24">
        <f t="shared" si="95"/>
        <v>16</v>
      </c>
      <c r="D571" s="71">
        <f t="shared" si="96"/>
        <v>1</v>
      </c>
      <c r="E571" s="23" t="s">
        <v>40</v>
      </c>
      <c r="F571" s="71">
        <v>0.5</v>
      </c>
      <c r="G571" s="24">
        <v>6</v>
      </c>
      <c r="H571" s="23">
        <v>300</v>
      </c>
      <c r="I571" s="22">
        <v>0.5</v>
      </c>
      <c r="J571" s="24">
        <v>10</v>
      </c>
      <c r="K571" s="23">
        <v>10</v>
      </c>
      <c r="L571" s="22"/>
      <c r="M571" s="24"/>
      <c r="N571" s="23"/>
      <c r="O571" s="22"/>
      <c r="P571" s="24"/>
      <c r="Q571" s="23"/>
      <c r="R571" s="22"/>
      <c r="S571" s="24"/>
      <c r="T571" s="23"/>
      <c r="U571" s="22"/>
      <c r="V571" s="24"/>
    </row>
    <row r="572" spans="1:22" x14ac:dyDescent="0.2">
      <c r="A572" s="160" t="s">
        <v>80</v>
      </c>
      <c r="B572" s="161"/>
      <c r="C572" s="259"/>
      <c r="D572" s="250"/>
      <c r="E572" s="250"/>
      <c r="F572" s="250"/>
      <c r="G572" s="250"/>
      <c r="H572" s="250"/>
      <c r="I572" s="250"/>
      <c r="J572" s="250"/>
      <c r="K572" s="250"/>
      <c r="L572" s="250"/>
      <c r="M572" s="250"/>
      <c r="N572" s="250"/>
      <c r="O572" s="250"/>
      <c r="P572" s="250"/>
      <c r="Q572" s="250"/>
      <c r="R572" s="250"/>
      <c r="S572" s="250"/>
      <c r="T572" s="250"/>
      <c r="U572" s="250"/>
      <c r="V572" s="251"/>
    </row>
    <row r="573" spans="1:22" x14ac:dyDescent="0.2">
      <c r="A573" s="162" t="s">
        <v>66</v>
      </c>
      <c r="B573" s="163"/>
      <c r="C573" s="83">
        <f>SUM(C574:C576)</f>
        <v>70</v>
      </c>
      <c r="D573" s="83">
        <f t="shared" ref="D573:V573" si="97">SUM(D574:D576)</f>
        <v>5</v>
      </c>
      <c r="E573" s="83"/>
      <c r="F573" s="83">
        <f t="shared" si="97"/>
        <v>1.5</v>
      </c>
      <c r="G573" s="83">
        <f t="shared" si="97"/>
        <v>20</v>
      </c>
      <c r="H573" s="83"/>
      <c r="I573" s="83">
        <f t="shared" si="97"/>
        <v>3.5</v>
      </c>
      <c r="J573" s="83">
        <f t="shared" si="97"/>
        <v>50</v>
      </c>
      <c r="K573" s="83"/>
      <c r="L573" s="83">
        <f t="shared" si="97"/>
        <v>0</v>
      </c>
      <c r="M573" s="83">
        <f t="shared" si="97"/>
        <v>0</v>
      </c>
      <c r="N573" s="83"/>
      <c r="O573" s="83">
        <f t="shared" si="97"/>
        <v>0</v>
      </c>
      <c r="P573" s="83">
        <f t="shared" si="97"/>
        <v>0</v>
      </c>
      <c r="Q573" s="83"/>
      <c r="R573" s="83">
        <f t="shared" si="97"/>
        <v>0</v>
      </c>
      <c r="S573" s="83">
        <f t="shared" si="97"/>
        <v>0</v>
      </c>
      <c r="T573" s="83"/>
      <c r="U573" s="83">
        <f t="shared" si="97"/>
        <v>0</v>
      </c>
      <c r="V573" s="83">
        <f t="shared" si="97"/>
        <v>0</v>
      </c>
    </row>
    <row r="574" spans="1:22" ht="31.5" x14ac:dyDescent="0.2">
      <c r="A574" s="20" t="s">
        <v>179</v>
      </c>
      <c r="B574" s="53" t="s">
        <v>34</v>
      </c>
      <c r="C574" s="24">
        <f>SUM(G574,J574,M574,P574,S574,V574)</f>
        <v>26</v>
      </c>
      <c r="D574" s="71">
        <f>SUM(F574,I574,L574,O574,R574,U574)</f>
        <v>2</v>
      </c>
      <c r="E574" s="23" t="s">
        <v>40</v>
      </c>
      <c r="F574" s="71">
        <v>0.5</v>
      </c>
      <c r="G574" s="24">
        <v>6</v>
      </c>
      <c r="H574" s="23">
        <v>300</v>
      </c>
      <c r="I574" s="22">
        <v>1.5</v>
      </c>
      <c r="J574" s="24">
        <v>20</v>
      </c>
      <c r="K574" s="23">
        <v>10</v>
      </c>
      <c r="L574" s="22"/>
      <c r="M574" s="24"/>
      <c r="N574" s="23"/>
      <c r="O574" s="22"/>
      <c r="P574" s="24"/>
      <c r="Q574" s="23"/>
      <c r="R574" s="22"/>
      <c r="S574" s="24"/>
      <c r="T574" s="23"/>
      <c r="U574" s="22"/>
      <c r="V574" s="24"/>
    </row>
    <row r="575" spans="1:22" ht="15.75" x14ac:dyDescent="0.2">
      <c r="A575" s="20" t="s">
        <v>64</v>
      </c>
      <c r="B575" s="53" t="s">
        <v>34</v>
      </c>
      <c r="C575" s="24">
        <f t="shared" ref="C575:C576" si="98">SUM(G575,J575,M575,P575,S575,V575)</f>
        <v>28</v>
      </c>
      <c r="D575" s="71">
        <f t="shared" ref="D575:D576" si="99">SUM(F575,I575,L575,O575,R575,U575)</f>
        <v>2</v>
      </c>
      <c r="E575" s="23" t="s">
        <v>40</v>
      </c>
      <c r="F575" s="71">
        <v>0.5</v>
      </c>
      <c r="G575" s="24">
        <v>8</v>
      </c>
      <c r="H575" s="23">
        <v>300</v>
      </c>
      <c r="I575" s="22">
        <v>1.5</v>
      </c>
      <c r="J575" s="24">
        <v>20</v>
      </c>
      <c r="K575" s="23">
        <v>10</v>
      </c>
      <c r="L575" s="22"/>
      <c r="M575" s="24"/>
      <c r="N575" s="23"/>
      <c r="O575" s="22"/>
      <c r="P575" s="24"/>
      <c r="Q575" s="23"/>
      <c r="R575" s="22"/>
      <c r="S575" s="24"/>
      <c r="T575" s="23"/>
      <c r="U575" s="22"/>
      <c r="V575" s="24"/>
    </row>
    <row r="576" spans="1:22" ht="15.75" x14ac:dyDescent="0.2">
      <c r="A576" s="20" t="s">
        <v>85</v>
      </c>
      <c r="B576" s="53" t="s">
        <v>233</v>
      </c>
      <c r="C576" s="24">
        <f t="shared" si="98"/>
        <v>16</v>
      </c>
      <c r="D576" s="71">
        <f t="shared" si="99"/>
        <v>1</v>
      </c>
      <c r="E576" s="23" t="s">
        <v>40</v>
      </c>
      <c r="F576" s="71">
        <v>0.5</v>
      </c>
      <c r="G576" s="24">
        <v>6</v>
      </c>
      <c r="H576" s="23">
        <v>300</v>
      </c>
      <c r="I576" s="22">
        <v>0.5</v>
      </c>
      <c r="J576" s="24">
        <v>10</v>
      </c>
      <c r="K576" s="23">
        <v>10</v>
      </c>
      <c r="L576" s="22"/>
      <c r="M576" s="24"/>
      <c r="N576" s="23"/>
      <c r="O576" s="22"/>
      <c r="P576" s="24"/>
      <c r="Q576" s="23"/>
      <c r="R576" s="22"/>
      <c r="S576" s="24"/>
      <c r="T576" s="23"/>
      <c r="U576" s="22"/>
      <c r="V576" s="24"/>
    </row>
    <row r="577" spans="1:22" x14ac:dyDescent="0.2">
      <c r="A577" s="164" t="s">
        <v>77</v>
      </c>
      <c r="B577" s="165"/>
      <c r="C577" s="174"/>
      <c r="D577" s="175"/>
      <c r="E577" s="175"/>
      <c r="F577" s="175"/>
      <c r="G577" s="175"/>
      <c r="H577" s="175"/>
      <c r="I577" s="175"/>
      <c r="J577" s="175"/>
      <c r="K577" s="175"/>
      <c r="L577" s="175"/>
      <c r="M577" s="175"/>
      <c r="N577" s="175"/>
      <c r="O577" s="175"/>
      <c r="P577" s="175"/>
      <c r="Q577" s="175"/>
      <c r="R577" s="175"/>
      <c r="S577" s="175"/>
      <c r="T577" s="175"/>
      <c r="U577" s="175"/>
      <c r="V577" s="176"/>
    </row>
    <row r="578" spans="1:22" x14ac:dyDescent="0.2">
      <c r="A578" s="233" t="s">
        <v>291</v>
      </c>
      <c r="B578" s="234"/>
      <c r="C578" s="83">
        <f>SUM(C579:C581)</f>
        <v>76</v>
      </c>
      <c r="D578" s="83">
        <f t="shared" ref="D578:V578" si="100">SUM(D579:D581)</f>
        <v>5</v>
      </c>
      <c r="E578" s="83"/>
      <c r="F578" s="83">
        <f t="shared" si="100"/>
        <v>1.5</v>
      </c>
      <c r="G578" s="83">
        <f t="shared" si="100"/>
        <v>26</v>
      </c>
      <c r="H578" s="83"/>
      <c r="I578" s="83">
        <f t="shared" si="100"/>
        <v>3.5</v>
      </c>
      <c r="J578" s="83">
        <f t="shared" si="100"/>
        <v>50</v>
      </c>
      <c r="K578" s="83"/>
      <c r="L578" s="83">
        <f t="shared" si="100"/>
        <v>0</v>
      </c>
      <c r="M578" s="83">
        <f t="shared" si="100"/>
        <v>0</v>
      </c>
      <c r="N578" s="83"/>
      <c r="O578" s="83">
        <f t="shared" si="100"/>
        <v>0</v>
      </c>
      <c r="P578" s="83">
        <f t="shared" si="100"/>
        <v>0</v>
      </c>
      <c r="Q578" s="83"/>
      <c r="R578" s="83">
        <f t="shared" si="100"/>
        <v>0</v>
      </c>
      <c r="S578" s="83">
        <f t="shared" si="100"/>
        <v>0</v>
      </c>
      <c r="T578" s="83"/>
      <c r="U578" s="83">
        <f t="shared" si="100"/>
        <v>0</v>
      </c>
      <c r="V578" s="83">
        <f t="shared" si="100"/>
        <v>0</v>
      </c>
    </row>
    <row r="579" spans="1:22" ht="15.75" x14ac:dyDescent="0.2">
      <c r="A579" s="20" t="s">
        <v>269</v>
      </c>
      <c r="B579" s="53" t="s">
        <v>34</v>
      </c>
      <c r="C579" s="24">
        <f>SUM(G579,J579,M579,P579,S579,V579)</f>
        <v>28</v>
      </c>
      <c r="D579" s="71">
        <f>SUM(F579,I579,L579,O579,R579,U579)</f>
        <v>2</v>
      </c>
      <c r="E579" s="23" t="s">
        <v>40</v>
      </c>
      <c r="F579" s="71">
        <v>0.5</v>
      </c>
      <c r="G579" s="24">
        <v>8</v>
      </c>
      <c r="H579" s="23">
        <v>300</v>
      </c>
      <c r="I579" s="22">
        <v>1.5</v>
      </c>
      <c r="J579" s="24">
        <v>20</v>
      </c>
      <c r="K579" s="23">
        <v>10</v>
      </c>
      <c r="L579" s="22"/>
      <c r="M579" s="24"/>
      <c r="N579" s="23"/>
      <c r="O579" s="22"/>
      <c r="P579" s="24"/>
      <c r="Q579" s="23"/>
      <c r="R579" s="22"/>
      <c r="S579" s="24"/>
      <c r="T579" s="23"/>
      <c r="U579" s="22"/>
      <c r="V579" s="24"/>
    </row>
    <row r="580" spans="1:22" ht="15.75" x14ac:dyDescent="0.2">
      <c r="A580" s="20" t="s">
        <v>86</v>
      </c>
      <c r="B580" s="53" t="s">
        <v>34</v>
      </c>
      <c r="C580" s="24">
        <f t="shared" ref="C580:C581" si="101">SUM(G580,J580,M580,P580,S580,V580)</f>
        <v>28</v>
      </c>
      <c r="D580" s="71">
        <f t="shared" ref="D580:D581" si="102">SUM(F580,I580,L580,O580,R580,U580)</f>
        <v>2</v>
      </c>
      <c r="E580" s="23" t="s">
        <v>40</v>
      </c>
      <c r="F580" s="71">
        <v>0.5</v>
      </c>
      <c r="G580" s="24">
        <v>8</v>
      </c>
      <c r="H580" s="23">
        <v>300</v>
      </c>
      <c r="I580" s="22">
        <v>1.5</v>
      </c>
      <c r="J580" s="24">
        <v>20</v>
      </c>
      <c r="K580" s="23">
        <v>10</v>
      </c>
      <c r="L580" s="22"/>
      <c r="M580" s="24"/>
      <c r="N580" s="23"/>
      <c r="O580" s="22"/>
      <c r="P580" s="24"/>
      <c r="Q580" s="23"/>
      <c r="R580" s="22"/>
      <c r="S580" s="24"/>
      <c r="T580" s="23"/>
      <c r="U580" s="22"/>
      <c r="V580" s="24"/>
    </row>
    <row r="581" spans="1:22" ht="15.75" x14ac:dyDescent="0.2">
      <c r="A581" s="20" t="s">
        <v>250</v>
      </c>
      <c r="B581" s="53" t="s">
        <v>34</v>
      </c>
      <c r="C581" s="24">
        <f t="shared" si="101"/>
        <v>20</v>
      </c>
      <c r="D581" s="71">
        <f t="shared" si="102"/>
        <v>1</v>
      </c>
      <c r="E581" s="23" t="s">
        <v>40</v>
      </c>
      <c r="F581" s="71">
        <v>0.5</v>
      </c>
      <c r="G581" s="24">
        <v>10</v>
      </c>
      <c r="H581" s="23">
        <v>300</v>
      </c>
      <c r="I581" s="22">
        <v>0.5</v>
      </c>
      <c r="J581" s="24">
        <v>10</v>
      </c>
      <c r="K581" s="23">
        <v>10</v>
      </c>
      <c r="L581" s="22"/>
      <c r="M581" s="24"/>
      <c r="N581" s="23"/>
      <c r="O581" s="22"/>
      <c r="P581" s="24"/>
      <c r="Q581" s="23"/>
      <c r="R581" s="22"/>
      <c r="S581" s="24"/>
      <c r="T581" s="23"/>
      <c r="U581" s="22"/>
      <c r="V581" s="24"/>
    </row>
    <row r="582" spans="1:22" x14ac:dyDescent="0.2">
      <c r="A582" s="164" t="s">
        <v>78</v>
      </c>
      <c r="B582" s="165"/>
      <c r="C582" s="174"/>
      <c r="D582" s="175"/>
      <c r="E582" s="175"/>
      <c r="F582" s="175"/>
      <c r="G582" s="175"/>
      <c r="H582" s="175"/>
      <c r="I582" s="175"/>
      <c r="J582" s="175"/>
      <c r="K582" s="175"/>
      <c r="L582" s="175"/>
      <c r="M582" s="175"/>
      <c r="N582" s="175"/>
      <c r="O582" s="175"/>
      <c r="P582" s="175"/>
      <c r="Q582" s="175"/>
      <c r="R582" s="175"/>
      <c r="S582" s="175"/>
      <c r="T582" s="175"/>
      <c r="U582" s="175"/>
      <c r="V582" s="176"/>
    </row>
    <row r="583" spans="1:22" x14ac:dyDescent="0.2">
      <c r="A583" s="162" t="s">
        <v>76</v>
      </c>
      <c r="B583" s="163"/>
      <c r="C583" s="83">
        <f>SUM(C584:C586)</f>
        <v>76</v>
      </c>
      <c r="D583" s="83">
        <f t="shared" ref="D583:V583" si="103">SUM(D584:D586)</f>
        <v>5</v>
      </c>
      <c r="E583" s="83"/>
      <c r="F583" s="83">
        <f t="shared" si="103"/>
        <v>1.5</v>
      </c>
      <c r="G583" s="83">
        <f t="shared" si="103"/>
        <v>26</v>
      </c>
      <c r="H583" s="83"/>
      <c r="I583" s="83">
        <f t="shared" si="103"/>
        <v>3.5</v>
      </c>
      <c r="J583" s="83">
        <f t="shared" si="103"/>
        <v>50</v>
      </c>
      <c r="K583" s="83"/>
      <c r="L583" s="83">
        <f t="shared" si="103"/>
        <v>0</v>
      </c>
      <c r="M583" s="83">
        <f t="shared" si="103"/>
        <v>0</v>
      </c>
      <c r="N583" s="83"/>
      <c r="O583" s="83">
        <f t="shared" si="103"/>
        <v>0</v>
      </c>
      <c r="P583" s="83">
        <f t="shared" si="103"/>
        <v>0</v>
      </c>
      <c r="Q583" s="83"/>
      <c r="R583" s="83">
        <f t="shared" si="103"/>
        <v>0</v>
      </c>
      <c r="S583" s="83">
        <f t="shared" si="103"/>
        <v>0</v>
      </c>
      <c r="T583" s="83"/>
      <c r="U583" s="83">
        <f t="shared" si="103"/>
        <v>0</v>
      </c>
      <c r="V583" s="83">
        <f t="shared" si="103"/>
        <v>0</v>
      </c>
    </row>
    <row r="584" spans="1:22" ht="15.75" x14ac:dyDescent="0.25">
      <c r="A584" s="90" t="s">
        <v>236</v>
      </c>
      <c r="B584" s="53" t="s">
        <v>34</v>
      </c>
      <c r="C584" s="24">
        <f>SUM(G584,J584,M584,P584,S584,V584)</f>
        <v>28</v>
      </c>
      <c r="D584" s="71">
        <f>SUM(F584,I584,L584,O584,R584,U584)</f>
        <v>2</v>
      </c>
      <c r="E584" s="23" t="s">
        <v>40</v>
      </c>
      <c r="F584" s="71">
        <v>0.5</v>
      </c>
      <c r="G584" s="24">
        <v>8</v>
      </c>
      <c r="H584" s="23">
        <v>300</v>
      </c>
      <c r="I584" s="22">
        <v>1.5</v>
      </c>
      <c r="J584" s="24">
        <v>20</v>
      </c>
      <c r="K584" s="23">
        <v>10</v>
      </c>
      <c r="L584" s="22"/>
      <c r="M584" s="24"/>
      <c r="N584" s="23"/>
      <c r="O584" s="22"/>
      <c r="P584" s="24"/>
      <c r="Q584" s="23"/>
      <c r="R584" s="22"/>
      <c r="S584" s="24"/>
      <c r="T584" s="23"/>
      <c r="U584" s="22"/>
      <c r="V584" s="24"/>
    </row>
    <row r="585" spans="1:22" ht="15.75" x14ac:dyDescent="0.2">
      <c r="A585" s="20" t="s">
        <v>194</v>
      </c>
      <c r="B585" s="53" t="s">
        <v>34</v>
      </c>
      <c r="C585" s="24">
        <f t="shared" ref="C585:C586" si="104">SUM(G585,J585,M585,P585,S585,V585)</f>
        <v>28</v>
      </c>
      <c r="D585" s="71">
        <f t="shared" ref="D585:D586" si="105">SUM(F585,I585,L585,O585,R585,U585)</f>
        <v>2</v>
      </c>
      <c r="E585" s="23" t="s">
        <v>40</v>
      </c>
      <c r="F585" s="71">
        <v>0.5</v>
      </c>
      <c r="G585" s="24">
        <v>8</v>
      </c>
      <c r="H585" s="23">
        <v>300</v>
      </c>
      <c r="I585" s="22">
        <v>1.5</v>
      </c>
      <c r="J585" s="24">
        <v>20</v>
      </c>
      <c r="K585" s="23">
        <v>10</v>
      </c>
      <c r="L585" s="22"/>
      <c r="M585" s="24"/>
      <c r="N585" s="23"/>
      <c r="O585" s="22"/>
      <c r="P585" s="24"/>
      <c r="Q585" s="23"/>
      <c r="R585" s="22"/>
      <c r="S585" s="24"/>
      <c r="T585" s="23"/>
      <c r="U585" s="22"/>
      <c r="V585" s="24"/>
    </row>
    <row r="586" spans="1:22" ht="15.75" x14ac:dyDescent="0.2">
      <c r="A586" s="20" t="s">
        <v>237</v>
      </c>
      <c r="B586" s="53" t="s">
        <v>34</v>
      </c>
      <c r="C586" s="24">
        <f t="shared" si="104"/>
        <v>20</v>
      </c>
      <c r="D586" s="71">
        <f t="shared" si="105"/>
        <v>1</v>
      </c>
      <c r="E586" s="23" t="s">
        <v>40</v>
      </c>
      <c r="F586" s="71">
        <v>0.5</v>
      </c>
      <c r="G586" s="24">
        <v>10</v>
      </c>
      <c r="H586" s="23">
        <v>300</v>
      </c>
      <c r="I586" s="22">
        <v>0.5</v>
      </c>
      <c r="J586" s="24">
        <v>10</v>
      </c>
      <c r="K586" s="23">
        <v>10</v>
      </c>
      <c r="L586" s="22"/>
      <c r="M586" s="24"/>
      <c r="N586" s="23"/>
      <c r="O586" s="22"/>
      <c r="P586" s="24"/>
      <c r="Q586" s="23"/>
      <c r="R586" s="22"/>
      <c r="S586" s="24"/>
      <c r="T586" s="23"/>
      <c r="U586" s="22"/>
      <c r="V586" s="24"/>
    </row>
    <row r="587" spans="1:22" x14ac:dyDescent="0.2">
      <c r="A587" s="166" t="s">
        <v>81</v>
      </c>
      <c r="B587" s="167"/>
      <c r="C587" s="174"/>
      <c r="D587" s="175"/>
      <c r="E587" s="175"/>
      <c r="F587" s="175"/>
      <c r="G587" s="175"/>
      <c r="H587" s="175"/>
      <c r="I587" s="175"/>
      <c r="J587" s="175"/>
      <c r="K587" s="175"/>
      <c r="L587" s="175"/>
      <c r="M587" s="175"/>
      <c r="N587" s="175"/>
      <c r="O587" s="175"/>
      <c r="P587" s="175"/>
      <c r="Q587" s="175"/>
      <c r="R587" s="175"/>
      <c r="S587" s="175"/>
      <c r="T587" s="175"/>
      <c r="U587" s="175"/>
      <c r="V587" s="176"/>
    </row>
    <row r="588" spans="1:22" x14ac:dyDescent="0.2">
      <c r="A588" s="162" t="s">
        <v>83</v>
      </c>
      <c r="B588" s="163"/>
      <c r="C588" s="83">
        <f>SUM(C589:C591)</f>
        <v>69</v>
      </c>
      <c r="D588" s="83">
        <f t="shared" ref="D588:V588" si="106">SUM(D589:D591)</f>
        <v>5</v>
      </c>
      <c r="E588" s="83"/>
      <c r="F588" s="83">
        <f t="shared" si="106"/>
        <v>1.5</v>
      </c>
      <c r="G588" s="83">
        <f t="shared" si="106"/>
        <v>19</v>
      </c>
      <c r="H588" s="83"/>
      <c r="I588" s="83">
        <f t="shared" si="106"/>
        <v>3.5</v>
      </c>
      <c r="J588" s="83">
        <f t="shared" si="106"/>
        <v>50</v>
      </c>
      <c r="K588" s="83"/>
      <c r="L588" s="83">
        <f t="shared" si="106"/>
        <v>0</v>
      </c>
      <c r="M588" s="83">
        <f t="shared" si="106"/>
        <v>0</v>
      </c>
      <c r="N588" s="83"/>
      <c r="O588" s="83">
        <f t="shared" si="106"/>
        <v>0</v>
      </c>
      <c r="P588" s="83">
        <f t="shared" si="106"/>
        <v>0</v>
      </c>
      <c r="Q588" s="83"/>
      <c r="R588" s="83">
        <f t="shared" si="106"/>
        <v>0</v>
      </c>
      <c r="S588" s="83">
        <f t="shared" si="106"/>
        <v>0</v>
      </c>
      <c r="T588" s="83"/>
      <c r="U588" s="83">
        <f t="shared" si="106"/>
        <v>0</v>
      </c>
      <c r="V588" s="83">
        <f t="shared" si="106"/>
        <v>0</v>
      </c>
    </row>
    <row r="589" spans="1:22" ht="31.5" x14ac:dyDescent="0.2">
      <c r="A589" s="20" t="s">
        <v>188</v>
      </c>
      <c r="B589" s="53" t="s">
        <v>34</v>
      </c>
      <c r="C589" s="24">
        <f>SUM(G589,J589,M589,P589,S589,V589)</f>
        <v>28</v>
      </c>
      <c r="D589" s="71">
        <f>SUM(F589,I589,L589,O589,R589,U589)</f>
        <v>2</v>
      </c>
      <c r="E589" s="23" t="s">
        <v>40</v>
      </c>
      <c r="F589" s="71">
        <v>0.5</v>
      </c>
      <c r="G589" s="24">
        <v>8</v>
      </c>
      <c r="H589" s="23">
        <v>300</v>
      </c>
      <c r="I589" s="22">
        <v>1.5</v>
      </c>
      <c r="J589" s="24">
        <v>20</v>
      </c>
      <c r="K589" s="23">
        <v>10</v>
      </c>
      <c r="L589" s="22"/>
      <c r="M589" s="24"/>
      <c r="N589" s="23"/>
      <c r="O589" s="22"/>
      <c r="P589" s="24"/>
      <c r="Q589" s="23"/>
      <c r="R589" s="22"/>
      <c r="S589" s="24"/>
      <c r="T589" s="23"/>
      <c r="U589" s="22"/>
      <c r="V589" s="24"/>
    </row>
    <row r="590" spans="1:22" ht="15.75" x14ac:dyDescent="0.2">
      <c r="A590" s="20" t="s">
        <v>90</v>
      </c>
      <c r="B590" s="53" t="s">
        <v>147</v>
      </c>
      <c r="C590" s="24">
        <f t="shared" ref="C590:C591" si="107">SUM(G590,J590,M590,P590,S590,V590)</f>
        <v>26</v>
      </c>
      <c r="D590" s="71">
        <f t="shared" ref="D590:D591" si="108">SUM(F590,I590,L590,O590,R590,U590)</f>
        <v>2</v>
      </c>
      <c r="E590" s="23" t="s">
        <v>40</v>
      </c>
      <c r="F590" s="71">
        <v>0.5</v>
      </c>
      <c r="G590" s="24">
        <v>6</v>
      </c>
      <c r="H590" s="23">
        <v>300</v>
      </c>
      <c r="I590" s="22">
        <v>1.5</v>
      </c>
      <c r="J590" s="24">
        <v>20</v>
      </c>
      <c r="K590" s="23">
        <v>10</v>
      </c>
      <c r="L590" s="22"/>
      <c r="M590" s="24"/>
      <c r="N590" s="23"/>
      <c r="O590" s="22"/>
      <c r="P590" s="24"/>
      <c r="Q590" s="23"/>
      <c r="R590" s="22"/>
      <c r="S590" s="24"/>
      <c r="T590" s="23"/>
      <c r="U590" s="22"/>
      <c r="V590" s="24"/>
    </row>
    <row r="591" spans="1:22" ht="31.5" x14ac:dyDescent="0.2">
      <c r="A591" s="20" t="s">
        <v>187</v>
      </c>
      <c r="B591" s="53" t="s">
        <v>238</v>
      </c>
      <c r="C591" s="24">
        <f t="shared" si="107"/>
        <v>15</v>
      </c>
      <c r="D591" s="71">
        <f t="shared" si="108"/>
        <v>1</v>
      </c>
      <c r="E591" s="23" t="s">
        <v>40</v>
      </c>
      <c r="F591" s="71">
        <v>0.5</v>
      </c>
      <c r="G591" s="24">
        <v>5</v>
      </c>
      <c r="H591" s="23">
        <v>300</v>
      </c>
      <c r="I591" s="22">
        <v>0.5</v>
      </c>
      <c r="J591" s="24">
        <v>10</v>
      </c>
      <c r="K591" s="23">
        <v>10</v>
      </c>
      <c r="L591" s="22"/>
      <c r="M591" s="24"/>
      <c r="N591" s="23"/>
      <c r="O591" s="22"/>
      <c r="P591" s="24"/>
      <c r="Q591" s="23"/>
      <c r="R591" s="22"/>
      <c r="S591" s="24"/>
      <c r="T591" s="23"/>
      <c r="U591" s="22"/>
      <c r="V591" s="24"/>
    </row>
    <row r="592" spans="1:22" x14ac:dyDescent="0.2">
      <c r="A592" s="166" t="s">
        <v>82</v>
      </c>
      <c r="B592" s="167"/>
      <c r="C592" s="174"/>
      <c r="D592" s="175"/>
      <c r="E592" s="175"/>
      <c r="F592" s="175"/>
      <c r="G592" s="175"/>
      <c r="H592" s="175"/>
      <c r="I592" s="175"/>
      <c r="J592" s="175"/>
      <c r="K592" s="175"/>
      <c r="L592" s="175"/>
      <c r="M592" s="175"/>
      <c r="N592" s="175"/>
      <c r="O592" s="175"/>
      <c r="P592" s="175"/>
      <c r="Q592" s="175"/>
      <c r="R592" s="175"/>
      <c r="S592" s="175"/>
      <c r="T592" s="175"/>
      <c r="U592" s="175"/>
      <c r="V592" s="176"/>
    </row>
    <row r="593" spans="1:22" x14ac:dyDescent="0.2">
      <c r="A593" s="162" t="s">
        <v>84</v>
      </c>
      <c r="B593" s="163"/>
      <c r="C593" s="83">
        <f>SUM(C594:C596)</f>
        <v>69</v>
      </c>
      <c r="D593" s="83">
        <f t="shared" ref="D593:V593" si="109">SUM(D594:D596)</f>
        <v>5</v>
      </c>
      <c r="E593" s="83"/>
      <c r="F593" s="83">
        <f t="shared" si="109"/>
        <v>1.5</v>
      </c>
      <c r="G593" s="83">
        <f t="shared" si="109"/>
        <v>19</v>
      </c>
      <c r="H593" s="83"/>
      <c r="I593" s="83">
        <f t="shared" si="109"/>
        <v>3.5</v>
      </c>
      <c r="J593" s="83">
        <f t="shared" si="109"/>
        <v>50</v>
      </c>
      <c r="K593" s="83"/>
      <c r="L593" s="83">
        <f t="shared" si="109"/>
        <v>0</v>
      </c>
      <c r="M593" s="83">
        <f t="shared" si="109"/>
        <v>0</v>
      </c>
      <c r="N593" s="83"/>
      <c r="O593" s="83">
        <f t="shared" si="109"/>
        <v>0</v>
      </c>
      <c r="P593" s="83">
        <f t="shared" si="109"/>
        <v>0</v>
      </c>
      <c r="Q593" s="83"/>
      <c r="R593" s="83">
        <f t="shared" si="109"/>
        <v>0</v>
      </c>
      <c r="S593" s="83">
        <f t="shared" si="109"/>
        <v>0</v>
      </c>
      <c r="T593" s="83"/>
      <c r="U593" s="83">
        <f t="shared" si="109"/>
        <v>0</v>
      </c>
      <c r="V593" s="83">
        <f t="shared" si="109"/>
        <v>0</v>
      </c>
    </row>
    <row r="594" spans="1:22" ht="15.75" x14ac:dyDescent="0.2">
      <c r="A594" s="20" t="s">
        <v>96</v>
      </c>
      <c r="B594" s="53" t="s">
        <v>34</v>
      </c>
      <c r="C594" s="24">
        <f>SUM(G594,J594,M594,P594,S594,V594)</f>
        <v>28</v>
      </c>
      <c r="D594" s="71">
        <f>SUM(F594,I594,L594,O594,R594,U594)</f>
        <v>2</v>
      </c>
      <c r="E594" s="23" t="s">
        <v>40</v>
      </c>
      <c r="F594" s="71">
        <v>0.5</v>
      </c>
      <c r="G594" s="24">
        <v>8</v>
      </c>
      <c r="H594" s="23">
        <v>300</v>
      </c>
      <c r="I594" s="22">
        <v>1.5</v>
      </c>
      <c r="J594" s="24">
        <v>20</v>
      </c>
      <c r="K594" s="23">
        <v>10</v>
      </c>
      <c r="L594" s="22"/>
      <c r="M594" s="24"/>
      <c r="N594" s="23"/>
      <c r="O594" s="22"/>
      <c r="P594" s="24"/>
      <c r="Q594" s="23"/>
      <c r="R594" s="22"/>
      <c r="S594" s="24"/>
      <c r="T594" s="23"/>
      <c r="U594" s="22"/>
      <c r="V594" s="24"/>
    </row>
    <row r="595" spans="1:22" ht="15.75" x14ac:dyDescent="0.2">
      <c r="A595" s="20" t="s">
        <v>97</v>
      </c>
      <c r="B595" s="53" t="s">
        <v>37</v>
      </c>
      <c r="C595" s="24">
        <f t="shared" ref="C595:C596" si="110">SUM(G595,J595,M595,P595,S595,V595)</f>
        <v>26</v>
      </c>
      <c r="D595" s="71">
        <f t="shared" ref="D595:D596" si="111">SUM(F595,I595,L595,O595,R595,U595)</f>
        <v>2</v>
      </c>
      <c r="E595" s="23" t="s">
        <v>40</v>
      </c>
      <c r="F595" s="71">
        <v>0.5</v>
      </c>
      <c r="G595" s="24">
        <v>6</v>
      </c>
      <c r="H595" s="23">
        <v>300</v>
      </c>
      <c r="I595" s="22">
        <v>1.5</v>
      </c>
      <c r="J595" s="24">
        <v>20</v>
      </c>
      <c r="K595" s="23">
        <v>10</v>
      </c>
      <c r="L595" s="22"/>
      <c r="M595" s="24"/>
      <c r="N595" s="23"/>
      <c r="O595" s="22"/>
      <c r="P595" s="24"/>
      <c r="Q595" s="23"/>
      <c r="R595" s="22"/>
      <c r="S595" s="24"/>
      <c r="T595" s="23"/>
      <c r="U595" s="22"/>
      <c r="V595" s="24"/>
    </row>
    <row r="596" spans="1:22" ht="15.75" x14ac:dyDescent="0.2">
      <c r="A596" s="20" t="s">
        <v>189</v>
      </c>
      <c r="B596" s="119" t="s">
        <v>147</v>
      </c>
      <c r="C596" s="24">
        <f t="shared" si="110"/>
        <v>15</v>
      </c>
      <c r="D596" s="71">
        <f t="shared" si="111"/>
        <v>1</v>
      </c>
      <c r="E596" s="23" t="s">
        <v>40</v>
      </c>
      <c r="F596" s="71">
        <v>0.5</v>
      </c>
      <c r="G596" s="24">
        <v>5</v>
      </c>
      <c r="H596" s="23">
        <v>300</v>
      </c>
      <c r="I596" s="22">
        <v>0.5</v>
      </c>
      <c r="J596" s="24">
        <v>10</v>
      </c>
      <c r="K596" s="23">
        <v>10</v>
      </c>
      <c r="L596" s="22"/>
      <c r="M596" s="24"/>
      <c r="N596" s="23"/>
      <c r="O596" s="22"/>
      <c r="P596" s="24"/>
      <c r="Q596" s="23"/>
      <c r="R596" s="22"/>
      <c r="S596" s="24"/>
      <c r="T596" s="23"/>
      <c r="U596" s="22"/>
      <c r="V596" s="24"/>
    </row>
    <row r="597" spans="1:22" x14ac:dyDescent="0.2">
      <c r="A597" s="224" t="s">
        <v>131</v>
      </c>
      <c r="B597" s="225"/>
      <c r="C597" s="63">
        <f>SUM(C568,C578,C588)</f>
        <v>215</v>
      </c>
      <c r="D597" s="63">
        <f t="shared" ref="D597:V597" si="112">SUM(D568,D578,D588)</f>
        <v>15</v>
      </c>
      <c r="E597" s="63"/>
      <c r="F597" s="63">
        <f t="shared" si="112"/>
        <v>4.5</v>
      </c>
      <c r="G597" s="63">
        <f t="shared" si="112"/>
        <v>65</v>
      </c>
      <c r="H597" s="63"/>
      <c r="I597" s="63">
        <f t="shared" si="112"/>
        <v>10.5</v>
      </c>
      <c r="J597" s="63">
        <f t="shared" si="112"/>
        <v>150</v>
      </c>
      <c r="K597" s="63"/>
      <c r="L597" s="63">
        <f t="shared" si="112"/>
        <v>0</v>
      </c>
      <c r="M597" s="63">
        <f t="shared" si="112"/>
        <v>0</v>
      </c>
      <c r="N597" s="63"/>
      <c r="O597" s="63">
        <f t="shared" si="112"/>
        <v>0</v>
      </c>
      <c r="P597" s="63">
        <f t="shared" si="112"/>
        <v>0</v>
      </c>
      <c r="Q597" s="63"/>
      <c r="R597" s="63">
        <f t="shared" si="112"/>
        <v>0</v>
      </c>
      <c r="S597" s="63">
        <f t="shared" si="112"/>
        <v>0</v>
      </c>
      <c r="T597" s="63"/>
      <c r="U597" s="63">
        <f t="shared" si="112"/>
        <v>0</v>
      </c>
      <c r="V597" s="63">
        <f t="shared" si="112"/>
        <v>0</v>
      </c>
    </row>
    <row r="598" spans="1:22" x14ac:dyDescent="0.2">
      <c r="A598" s="222" t="s">
        <v>103</v>
      </c>
      <c r="B598" s="223"/>
      <c r="C598" s="64">
        <f>SUM(C546,C549,C552,C555,C558,C561,C565,C597)</f>
        <v>254</v>
      </c>
      <c r="D598" s="64">
        <f t="shared" ref="D598:V598" si="113">SUM(D546,D549,D552,D555,D558,D561,D565,D597)</f>
        <v>30</v>
      </c>
      <c r="E598" s="64"/>
      <c r="F598" s="64">
        <f t="shared" si="113"/>
        <v>6</v>
      </c>
      <c r="G598" s="64">
        <f t="shared" si="113"/>
        <v>84</v>
      </c>
      <c r="H598" s="64"/>
      <c r="I598" s="64">
        <f t="shared" si="113"/>
        <v>10.5</v>
      </c>
      <c r="J598" s="64">
        <f t="shared" si="113"/>
        <v>150</v>
      </c>
      <c r="K598" s="64"/>
      <c r="L598" s="64">
        <f t="shared" si="113"/>
        <v>12</v>
      </c>
      <c r="M598" s="64">
        <f t="shared" si="113"/>
        <v>0</v>
      </c>
      <c r="N598" s="64"/>
      <c r="O598" s="64">
        <f t="shared" si="113"/>
        <v>1.5</v>
      </c>
      <c r="P598" s="64">
        <f t="shared" si="113"/>
        <v>20</v>
      </c>
      <c r="Q598" s="64"/>
      <c r="R598" s="64">
        <f t="shared" si="113"/>
        <v>0</v>
      </c>
      <c r="S598" s="64">
        <f t="shared" si="113"/>
        <v>0</v>
      </c>
      <c r="T598" s="64"/>
      <c r="U598" s="64">
        <f t="shared" si="113"/>
        <v>0</v>
      </c>
      <c r="V598" s="64">
        <f t="shared" si="113"/>
        <v>0</v>
      </c>
    </row>
    <row r="599" spans="1:22" x14ac:dyDescent="0.2">
      <c r="A599" s="65"/>
      <c r="B599" s="65"/>
      <c r="C599" s="29"/>
      <c r="D599" s="29"/>
      <c r="E599" s="29"/>
      <c r="F599" s="29"/>
      <c r="G599" s="29"/>
      <c r="H599" s="29"/>
      <c r="I599" s="29"/>
    </row>
    <row r="600" spans="1:22" x14ac:dyDescent="0.2">
      <c r="A600" s="37"/>
      <c r="B600" s="37"/>
      <c r="C600" s="29"/>
      <c r="D600" s="29"/>
      <c r="E600" s="29"/>
      <c r="F600" s="29"/>
      <c r="G600" s="29"/>
      <c r="H600" s="29"/>
      <c r="I600" s="29"/>
    </row>
    <row r="601" spans="1:22" x14ac:dyDescent="0.2">
      <c r="A601" s="37"/>
      <c r="B601" s="66" t="s">
        <v>14</v>
      </c>
      <c r="E601" s="29"/>
      <c r="F601" s="29"/>
      <c r="G601" s="37"/>
      <c r="H601" s="37"/>
      <c r="I601" s="37"/>
      <c r="J601" s="37"/>
      <c r="K601" s="37"/>
      <c r="L601" s="37"/>
      <c r="M601" s="37"/>
      <c r="N601" s="29"/>
      <c r="O601" s="29"/>
      <c r="P601" s="29"/>
      <c r="Q601" s="29"/>
      <c r="R601" s="29"/>
      <c r="S601" s="29"/>
      <c r="T601" s="29"/>
      <c r="U601" s="29"/>
      <c r="V601" s="29"/>
    </row>
    <row r="602" spans="1:22" x14ac:dyDescent="0.2">
      <c r="A602" s="37"/>
      <c r="B602" s="5" t="s">
        <v>25</v>
      </c>
      <c r="C602" s="28">
        <v>0</v>
      </c>
      <c r="E602" s="29"/>
      <c r="F602" s="29"/>
      <c r="G602" s="4"/>
      <c r="H602" s="4"/>
      <c r="I602" s="4"/>
      <c r="J602" s="4"/>
      <c r="K602" s="4"/>
      <c r="L602" s="4"/>
      <c r="M602" s="4"/>
      <c r="N602" s="29"/>
      <c r="O602" s="29"/>
      <c r="P602" s="29"/>
      <c r="Q602" s="29"/>
      <c r="R602" s="29"/>
      <c r="S602" s="29"/>
      <c r="T602" s="29"/>
      <c r="U602" s="29"/>
      <c r="V602" s="29"/>
    </row>
    <row r="603" spans="1:22" x14ac:dyDescent="0.2">
      <c r="A603" s="37"/>
      <c r="B603" s="67" t="s">
        <v>26</v>
      </c>
      <c r="C603" s="28">
        <f>SUM(G598,J598,M598)</f>
        <v>234</v>
      </c>
      <c r="E603" s="29"/>
      <c r="F603" s="29"/>
      <c r="G603" s="4"/>
      <c r="H603" s="4"/>
      <c r="I603" s="4"/>
      <c r="J603" s="4"/>
      <c r="K603" s="4"/>
      <c r="L603" s="4"/>
      <c r="M603" s="4"/>
      <c r="N603" s="29"/>
      <c r="O603" s="29"/>
      <c r="P603" s="29"/>
      <c r="Q603" s="29"/>
      <c r="R603" s="29"/>
      <c r="S603" s="29"/>
      <c r="T603" s="29"/>
      <c r="U603" s="29"/>
      <c r="V603" s="29"/>
    </row>
    <row r="604" spans="1:22" x14ac:dyDescent="0.2">
      <c r="A604" s="37"/>
      <c r="B604" s="67" t="s">
        <v>3</v>
      </c>
      <c r="C604" s="28">
        <f>SUM(F598,I598,L598)</f>
        <v>28.5</v>
      </c>
      <c r="E604" s="29"/>
      <c r="F604" s="29"/>
      <c r="G604" s="4"/>
      <c r="H604" s="4"/>
      <c r="I604" s="4"/>
      <c r="J604" s="4"/>
      <c r="K604" s="4"/>
      <c r="L604" s="4"/>
      <c r="M604" s="4"/>
      <c r="N604" s="29"/>
      <c r="O604" s="29"/>
      <c r="P604" s="29"/>
      <c r="Q604" s="29"/>
      <c r="R604" s="29"/>
      <c r="S604" s="29"/>
      <c r="T604" s="29"/>
      <c r="U604" s="29"/>
      <c r="V604" s="29"/>
    </row>
    <row r="605" spans="1:22" x14ac:dyDescent="0.2">
      <c r="A605" s="37"/>
      <c r="B605" s="68"/>
      <c r="C605" s="4"/>
      <c r="E605" s="29"/>
      <c r="F605" s="29"/>
      <c r="G605" s="4"/>
      <c r="H605" s="4"/>
      <c r="I605" s="4"/>
      <c r="J605" s="4"/>
      <c r="K605" s="4"/>
      <c r="L605" s="4"/>
      <c r="M605" s="4"/>
      <c r="N605" s="29"/>
      <c r="O605" s="29"/>
      <c r="P605" s="29"/>
      <c r="Q605" s="29"/>
      <c r="R605" s="29"/>
      <c r="S605" s="29"/>
      <c r="T605" s="29"/>
      <c r="U605" s="29"/>
      <c r="V605" s="29"/>
    </row>
    <row r="606" spans="1:22" x14ac:dyDescent="0.2">
      <c r="A606" s="37"/>
      <c r="B606" s="66" t="s">
        <v>15</v>
      </c>
      <c r="C606" s="4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</row>
    <row r="607" spans="1:22" x14ac:dyDescent="0.2">
      <c r="A607" s="37"/>
      <c r="B607" s="5" t="s">
        <v>25</v>
      </c>
      <c r="C607" s="28">
        <v>0</v>
      </c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</row>
    <row r="608" spans="1:22" x14ac:dyDescent="0.2">
      <c r="B608" s="5" t="s">
        <v>26</v>
      </c>
      <c r="C608" s="28">
        <f>SUM(P598,S598,V598)</f>
        <v>20</v>
      </c>
      <c r="D608" s="29"/>
      <c r="E608" s="29"/>
      <c r="F608" s="29"/>
      <c r="G608" s="29"/>
      <c r="H608" s="29"/>
      <c r="I608" s="29"/>
      <c r="J608" s="29"/>
    </row>
    <row r="609" spans="1:22" x14ac:dyDescent="0.2">
      <c r="A609" s="37"/>
      <c r="B609" s="67" t="s">
        <v>3</v>
      </c>
      <c r="C609" s="28">
        <f>SUM(O598,R598,U598)</f>
        <v>1.5</v>
      </c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</row>
    <row r="610" spans="1:22" x14ac:dyDescent="0.2">
      <c r="B610" s="38"/>
    </row>
    <row r="611" spans="1:22" x14ac:dyDescent="0.2">
      <c r="B611" s="38"/>
    </row>
    <row r="612" spans="1:22" x14ac:dyDescent="0.2">
      <c r="B612" s="38"/>
    </row>
    <row r="613" spans="1:22" ht="6" customHeight="1" x14ac:dyDescent="0.2">
      <c r="B613" s="38"/>
    </row>
    <row r="614" spans="1:22" x14ac:dyDescent="0.2">
      <c r="A614" s="29" t="s">
        <v>12</v>
      </c>
      <c r="B614" s="147" t="s">
        <v>276</v>
      </c>
      <c r="C614" s="147"/>
      <c r="D614" s="147"/>
      <c r="E614" s="147"/>
      <c r="F614" s="147"/>
      <c r="G614" s="147"/>
      <c r="H614" s="147"/>
      <c r="I614" s="147"/>
      <c r="J614" s="147"/>
      <c r="K614" s="147"/>
      <c r="L614" s="147"/>
      <c r="M614" s="147"/>
      <c r="N614" s="149" t="s">
        <v>200</v>
      </c>
      <c r="O614" s="149"/>
      <c r="P614" s="149"/>
      <c r="Q614" s="149"/>
      <c r="R614" s="149"/>
      <c r="S614" s="149"/>
      <c r="T614" s="149"/>
      <c r="U614" s="149"/>
      <c r="V614" s="149"/>
    </row>
    <row r="615" spans="1:22" x14ac:dyDescent="0.2">
      <c r="A615" s="29" t="s">
        <v>11</v>
      </c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148" t="s">
        <v>201</v>
      </c>
      <c r="O615" s="148"/>
      <c r="P615" s="148"/>
      <c r="Q615" s="148"/>
      <c r="R615" s="148"/>
      <c r="S615" s="148"/>
      <c r="T615" s="148"/>
      <c r="U615" s="148"/>
      <c r="V615" s="148"/>
    </row>
    <row r="616" spans="1:22" x14ac:dyDescent="0.2">
      <c r="A616" s="29" t="s">
        <v>289</v>
      </c>
      <c r="B616" s="147" t="s">
        <v>102</v>
      </c>
      <c r="C616" s="147"/>
      <c r="D616" s="147"/>
      <c r="E616" s="147"/>
      <c r="F616" s="147"/>
      <c r="G616" s="147"/>
      <c r="H616" s="147"/>
      <c r="I616" s="147"/>
      <c r="J616" s="147"/>
      <c r="K616" s="147"/>
      <c r="L616" s="147"/>
      <c r="M616" s="147"/>
      <c r="N616" s="43"/>
      <c r="O616" s="43"/>
      <c r="P616" s="43"/>
      <c r="Q616" s="43"/>
      <c r="R616" s="43"/>
      <c r="S616" s="43"/>
      <c r="T616" s="43"/>
      <c r="U616" s="43"/>
      <c r="V616" s="43"/>
    </row>
    <row r="617" spans="1:22" x14ac:dyDescent="0.2">
      <c r="A617" s="29"/>
      <c r="B617" s="147" t="s">
        <v>277</v>
      </c>
      <c r="C617" s="147"/>
      <c r="D617" s="147"/>
      <c r="E617" s="147"/>
      <c r="F617" s="147"/>
      <c r="G617" s="147"/>
      <c r="H617" s="147"/>
      <c r="I617" s="147"/>
      <c r="J617" s="147"/>
      <c r="K617" s="147"/>
      <c r="L617" s="147"/>
      <c r="M617" s="147"/>
      <c r="N617" s="43"/>
      <c r="O617" s="43"/>
      <c r="P617" s="43"/>
      <c r="Q617" s="43"/>
      <c r="R617" s="43"/>
      <c r="S617" s="43"/>
      <c r="T617" s="43"/>
      <c r="U617" s="43"/>
      <c r="V617" s="43"/>
    </row>
    <row r="618" spans="1:22" x14ac:dyDescent="0.2">
      <c r="A618" s="29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3"/>
      <c r="O618" s="43"/>
      <c r="P618" s="43"/>
      <c r="Q618" s="43"/>
      <c r="R618" s="43"/>
      <c r="S618" s="43"/>
      <c r="T618" s="43"/>
      <c r="U618" s="43"/>
      <c r="V618" s="43"/>
    </row>
    <row r="619" spans="1:22" ht="19.5" customHeight="1" x14ac:dyDescent="0.2">
      <c r="A619" s="144" t="s">
        <v>1</v>
      </c>
      <c r="B619" s="144" t="s">
        <v>2</v>
      </c>
      <c r="C619" s="219" t="s">
        <v>19</v>
      </c>
      <c r="D619" s="220"/>
      <c r="E619" s="220"/>
      <c r="F619" s="226" t="s">
        <v>104</v>
      </c>
      <c r="G619" s="226"/>
      <c r="H619" s="226"/>
      <c r="I619" s="226"/>
      <c r="J619" s="226"/>
      <c r="K619" s="226"/>
      <c r="L619" s="226"/>
      <c r="M619" s="226"/>
      <c r="N619" s="226"/>
      <c r="O619" s="226"/>
      <c r="P619" s="226"/>
      <c r="Q619" s="226"/>
      <c r="R619" s="226"/>
      <c r="S619" s="226"/>
      <c r="T619" s="226"/>
      <c r="U619" s="226"/>
      <c r="V619" s="226"/>
    </row>
    <row r="620" spans="1:22" ht="20.25" customHeight="1" x14ac:dyDescent="0.2">
      <c r="A620" s="145"/>
      <c r="B620" s="145"/>
      <c r="C620" s="229" t="s">
        <v>16</v>
      </c>
      <c r="D620" s="239" t="s">
        <v>3</v>
      </c>
      <c r="E620" s="237" t="s">
        <v>4</v>
      </c>
      <c r="F620" s="196" t="s">
        <v>14</v>
      </c>
      <c r="G620" s="196"/>
      <c r="H620" s="196"/>
      <c r="I620" s="196"/>
      <c r="J620" s="196"/>
      <c r="K620" s="196"/>
      <c r="L620" s="196"/>
      <c r="M620" s="196"/>
      <c r="N620" s="196"/>
      <c r="O620" s="197" t="s">
        <v>15</v>
      </c>
      <c r="P620" s="191"/>
      <c r="Q620" s="191"/>
      <c r="R620" s="191"/>
      <c r="S620" s="191"/>
      <c r="T620" s="191"/>
      <c r="U620" s="191"/>
      <c r="V620" s="192"/>
    </row>
    <row r="621" spans="1:22" ht="13.5" customHeight="1" x14ac:dyDescent="0.2">
      <c r="A621" s="145"/>
      <c r="B621" s="145"/>
      <c r="C621" s="229"/>
      <c r="D621" s="239"/>
      <c r="E621" s="237"/>
      <c r="F621" s="198" t="s">
        <v>108</v>
      </c>
      <c r="G621" s="198"/>
      <c r="H621" s="198"/>
      <c r="I621" s="178" t="s">
        <v>6</v>
      </c>
      <c r="J621" s="179"/>
      <c r="K621" s="179"/>
      <c r="L621" s="198" t="s">
        <v>7</v>
      </c>
      <c r="M621" s="198"/>
      <c r="N621" s="198"/>
      <c r="O621" s="178" t="s">
        <v>6</v>
      </c>
      <c r="P621" s="179"/>
      <c r="Q621" s="180"/>
      <c r="R621" s="178" t="s">
        <v>17</v>
      </c>
      <c r="S621" s="179"/>
      <c r="T621" s="180"/>
      <c r="U621" s="178" t="s">
        <v>10</v>
      </c>
      <c r="V621" s="180"/>
    </row>
    <row r="622" spans="1:22" ht="84" customHeight="1" x14ac:dyDescent="0.2">
      <c r="A622" s="146"/>
      <c r="B622" s="146"/>
      <c r="C622" s="229"/>
      <c r="D622" s="239"/>
      <c r="E622" s="237"/>
      <c r="F622" s="69" t="s">
        <v>3</v>
      </c>
      <c r="G622" s="51" t="s">
        <v>8</v>
      </c>
      <c r="H622" s="70" t="s">
        <v>18</v>
      </c>
      <c r="I622" s="50" t="s">
        <v>3</v>
      </c>
      <c r="J622" s="48" t="s">
        <v>8</v>
      </c>
      <c r="K622" s="49" t="s">
        <v>18</v>
      </c>
      <c r="L622" s="69" t="s">
        <v>3</v>
      </c>
      <c r="M622" s="48" t="s">
        <v>8</v>
      </c>
      <c r="N622" s="49" t="s">
        <v>18</v>
      </c>
      <c r="O622" s="69" t="s">
        <v>3</v>
      </c>
      <c r="P622" s="48" t="s">
        <v>8</v>
      </c>
      <c r="Q622" s="49" t="s">
        <v>18</v>
      </c>
      <c r="R622" s="69" t="s">
        <v>3</v>
      </c>
      <c r="S622" s="51" t="s">
        <v>8</v>
      </c>
      <c r="T622" s="70" t="s">
        <v>18</v>
      </c>
      <c r="U622" s="50" t="s">
        <v>3</v>
      </c>
      <c r="V622" s="48" t="s">
        <v>8</v>
      </c>
    </row>
    <row r="623" spans="1:22" x14ac:dyDescent="0.2">
      <c r="A623" s="102" t="s">
        <v>116</v>
      </c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</row>
    <row r="624" spans="1:22" x14ac:dyDescent="0.2">
      <c r="A624" s="6"/>
      <c r="B624" s="57"/>
      <c r="C624" s="24"/>
      <c r="D624" s="22"/>
      <c r="E624" s="23"/>
      <c r="F624" s="71"/>
      <c r="G624" s="24"/>
      <c r="H624" s="23"/>
      <c r="I624" s="22"/>
      <c r="J624" s="24"/>
      <c r="K624" s="23"/>
      <c r="L624" s="22"/>
      <c r="M624" s="24"/>
      <c r="N624" s="23"/>
      <c r="O624" s="22"/>
      <c r="P624" s="24"/>
      <c r="Q624" s="23"/>
      <c r="R624" s="22"/>
      <c r="S624" s="24"/>
      <c r="T624" s="23"/>
      <c r="U624" s="22"/>
      <c r="V624" s="24"/>
    </row>
    <row r="625" spans="1:22" x14ac:dyDescent="0.2">
      <c r="A625" s="150" t="s">
        <v>117</v>
      </c>
      <c r="B625" s="151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</row>
    <row r="626" spans="1:22" x14ac:dyDescent="0.2">
      <c r="A626" s="99" t="s">
        <v>118</v>
      </c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7"/>
    </row>
    <row r="627" spans="1:22" x14ac:dyDescent="0.2">
      <c r="A627" s="6"/>
      <c r="B627" s="57"/>
      <c r="C627" s="24"/>
      <c r="D627" s="22"/>
      <c r="E627" s="23"/>
      <c r="F627" s="71"/>
      <c r="G627" s="24"/>
      <c r="H627" s="23"/>
      <c r="I627" s="22"/>
      <c r="J627" s="24"/>
      <c r="K627" s="23"/>
      <c r="L627" s="22"/>
      <c r="M627" s="24"/>
      <c r="N627" s="23"/>
      <c r="O627" s="22"/>
      <c r="P627" s="24"/>
      <c r="Q627" s="23"/>
      <c r="R627" s="22"/>
      <c r="S627" s="24"/>
      <c r="T627" s="23"/>
      <c r="U627" s="22"/>
      <c r="V627" s="24"/>
    </row>
    <row r="628" spans="1:22" x14ac:dyDescent="0.2">
      <c r="A628" s="150" t="s">
        <v>119</v>
      </c>
      <c r="B628" s="151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</row>
    <row r="629" spans="1:22" x14ac:dyDescent="0.2">
      <c r="A629" s="99" t="s">
        <v>120</v>
      </c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7"/>
    </row>
    <row r="630" spans="1:22" x14ac:dyDescent="0.2">
      <c r="A630" s="6"/>
      <c r="B630" s="57"/>
      <c r="C630" s="24"/>
      <c r="D630" s="22"/>
      <c r="E630" s="23"/>
      <c r="F630" s="71"/>
      <c r="G630" s="24"/>
      <c r="H630" s="23"/>
      <c r="I630" s="22"/>
      <c r="J630" s="24"/>
      <c r="K630" s="23"/>
      <c r="L630" s="22"/>
      <c r="M630" s="24"/>
      <c r="N630" s="23"/>
      <c r="O630" s="22"/>
      <c r="P630" s="24"/>
      <c r="Q630" s="23"/>
      <c r="R630" s="22"/>
      <c r="S630" s="24"/>
      <c r="T630" s="23"/>
      <c r="U630" s="22"/>
      <c r="V630" s="24"/>
    </row>
    <row r="631" spans="1:22" x14ac:dyDescent="0.2">
      <c r="A631" s="150" t="s">
        <v>121</v>
      </c>
      <c r="B631" s="151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</row>
    <row r="632" spans="1:22" x14ac:dyDescent="0.2">
      <c r="A632" s="99" t="s">
        <v>122</v>
      </c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7"/>
    </row>
    <row r="633" spans="1:22" x14ac:dyDescent="0.2">
      <c r="A633" s="7"/>
      <c r="B633" s="57"/>
      <c r="C633" s="24"/>
      <c r="D633" s="22"/>
      <c r="E633" s="58"/>
      <c r="F633" s="71"/>
      <c r="G633" s="24"/>
      <c r="H633" s="23"/>
      <c r="I633" s="22"/>
      <c r="J633" s="24"/>
      <c r="K633" s="23"/>
      <c r="L633" s="22"/>
      <c r="M633" s="24"/>
      <c r="N633" s="23"/>
      <c r="O633" s="22"/>
      <c r="P633" s="24"/>
      <c r="Q633" s="23"/>
      <c r="R633" s="22"/>
      <c r="S633" s="24"/>
      <c r="T633" s="23"/>
      <c r="U633" s="22"/>
      <c r="V633" s="24"/>
    </row>
    <row r="634" spans="1:22" x14ac:dyDescent="0.2">
      <c r="A634" s="150" t="s">
        <v>123</v>
      </c>
      <c r="B634" s="151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</row>
    <row r="635" spans="1:22" x14ac:dyDescent="0.2">
      <c r="A635" s="99" t="s">
        <v>192</v>
      </c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7"/>
    </row>
    <row r="636" spans="1:22" ht="31.5" x14ac:dyDescent="0.2">
      <c r="A636" s="20" t="s">
        <v>190</v>
      </c>
      <c r="B636" s="57"/>
      <c r="C636" s="24">
        <f>SUM(G636,J636,M636,P636,S636,V636)</f>
        <v>0</v>
      </c>
      <c r="D636" s="22">
        <f>SUM(F636,I636,L636,O636,R636,U636)</f>
        <v>10</v>
      </c>
      <c r="E636" s="58"/>
      <c r="F636" s="71"/>
      <c r="G636" s="24"/>
      <c r="H636" s="23"/>
      <c r="I636" s="22"/>
      <c r="J636" s="24"/>
      <c r="K636" s="23"/>
      <c r="L636" s="22">
        <v>10</v>
      </c>
      <c r="M636" s="24"/>
      <c r="N636" s="23"/>
      <c r="O636" s="22"/>
      <c r="P636" s="24"/>
      <c r="Q636" s="23"/>
      <c r="R636" s="22"/>
      <c r="S636" s="24"/>
      <c r="T636" s="23"/>
      <c r="U636" s="22"/>
      <c r="V636" s="24"/>
    </row>
    <row r="637" spans="1:22" x14ac:dyDescent="0.2">
      <c r="A637" s="150" t="s">
        <v>125</v>
      </c>
      <c r="B637" s="151"/>
      <c r="C637" s="56">
        <f>SUM(C636:C636)</f>
        <v>0</v>
      </c>
      <c r="D637" s="56">
        <f t="shared" ref="D637:V637" si="114">SUM(D636:D636)</f>
        <v>10</v>
      </c>
      <c r="E637" s="56"/>
      <c r="F637" s="56">
        <f t="shared" si="114"/>
        <v>0</v>
      </c>
      <c r="G637" s="56">
        <f t="shared" si="114"/>
        <v>0</v>
      </c>
      <c r="H637" s="56"/>
      <c r="I637" s="56">
        <f t="shared" si="114"/>
        <v>0</v>
      </c>
      <c r="J637" s="56">
        <f t="shared" si="114"/>
        <v>0</v>
      </c>
      <c r="K637" s="56"/>
      <c r="L637" s="56">
        <f t="shared" si="114"/>
        <v>10</v>
      </c>
      <c r="M637" s="56">
        <f t="shared" si="114"/>
        <v>0</v>
      </c>
      <c r="N637" s="56"/>
      <c r="O637" s="56">
        <f t="shared" si="114"/>
        <v>0</v>
      </c>
      <c r="P637" s="56">
        <f t="shared" si="114"/>
        <v>0</v>
      </c>
      <c r="Q637" s="56"/>
      <c r="R637" s="56">
        <f t="shared" si="114"/>
        <v>0</v>
      </c>
      <c r="S637" s="56">
        <f t="shared" si="114"/>
        <v>0</v>
      </c>
      <c r="T637" s="56"/>
      <c r="U637" s="56">
        <f t="shared" si="114"/>
        <v>0</v>
      </c>
      <c r="V637" s="56">
        <f t="shared" si="114"/>
        <v>0</v>
      </c>
    </row>
    <row r="638" spans="1:22" x14ac:dyDescent="0.2">
      <c r="A638" s="99" t="s">
        <v>124</v>
      </c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7"/>
    </row>
    <row r="639" spans="1:22" ht="31.5" x14ac:dyDescent="0.2">
      <c r="A639" s="20" t="s">
        <v>191</v>
      </c>
      <c r="B639" s="53" t="s">
        <v>202</v>
      </c>
      <c r="C639" s="24">
        <f>SUM(G639,J639,M639,P639,S639,V639)</f>
        <v>510</v>
      </c>
      <c r="D639" s="22">
        <f>SUM(F639,I639,L639,O639,R639,U639)</f>
        <v>20</v>
      </c>
      <c r="E639" s="58" t="s">
        <v>39</v>
      </c>
      <c r="F639" s="71"/>
      <c r="G639" s="24"/>
      <c r="H639" s="23"/>
      <c r="I639" s="22"/>
      <c r="J639" s="24"/>
      <c r="K639" s="23"/>
      <c r="L639" s="22"/>
      <c r="M639" s="24"/>
      <c r="N639" s="23"/>
      <c r="O639" s="22"/>
      <c r="P639" s="24"/>
      <c r="Q639" s="23"/>
      <c r="R639" s="22"/>
      <c r="S639" s="24"/>
      <c r="T639" s="23"/>
      <c r="U639" s="22">
        <v>20</v>
      </c>
      <c r="V639" s="24">
        <v>510</v>
      </c>
    </row>
    <row r="640" spans="1:22" x14ac:dyDescent="0.2">
      <c r="A640" s="150" t="s">
        <v>126</v>
      </c>
      <c r="B640" s="151"/>
      <c r="C640" s="56">
        <f>SUM(C639)</f>
        <v>510</v>
      </c>
      <c r="D640" s="56">
        <f t="shared" ref="D640:V640" si="115">SUM(D639)</f>
        <v>20</v>
      </c>
      <c r="E640" s="56"/>
      <c r="F640" s="56">
        <f t="shared" si="115"/>
        <v>0</v>
      </c>
      <c r="G640" s="56">
        <f t="shared" si="115"/>
        <v>0</v>
      </c>
      <c r="H640" s="56"/>
      <c r="I640" s="56">
        <f t="shared" si="115"/>
        <v>0</v>
      </c>
      <c r="J640" s="56">
        <f t="shared" si="115"/>
        <v>0</v>
      </c>
      <c r="K640" s="56"/>
      <c r="L640" s="56">
        <f t="shared" si="115"/>
        <v>0</v>
      </c>
      <c r="M640" s="56">
        <f t="shared" si="115"/>
        <v>0</v>
      </c>
      <c r="N640" s="56"/>
      <c r="O640" s="56">
        <f t="shared" si="115"/>
        <v>0</v>
      </c>
      <c r="P640" s="56">
        <f t="shared" si="115"/>
        <v>0</v>
      </c>
      <c r="Q640" s="56"/>
      <c r="R640" s="56">
        <f t="shared" si="115"/>
        <v>0</v>
      </c>
      <c r="S640" s="56">
        <f t="shared" si="115"/>
        <v>0</v>
      </c>
      <c r="T640" s="56"/>
      <c r="U640" s="56">
        <f t="shared" si="115"/>
        <v>20</v>
      </c>
      <c r="V640" s="56">
        <f t="shared" si="115"/>
        <v>510</v>
      </c>
    </row>
    <row r="641" spans="1:22" x14ac:dyDescent="0.2">
      <c r="A641" s="77"/>
      <c r="B641" s="78" t="s">
        <v>105</v>
      </c>
      <c r="C641" s="64">
        <f>SUM(C625,C628,C631,C634,C637,C640)</f>
        <v>510</v>
      </c>
      <c r="D641" s="64">
        <f t="shared" ref="D641:V641" si="116">SUM(D625,D628,D631,D634,D637,D640)</f>
        <v>30</v>
      </c>
      <c r="E641" s="64"/>
      <c r="F641" s="64">
        <f t="shared" si="116"/>
        <v>0</v>
      </c>
      <c r="G641" s="64">
        <f t="shared" si="116"/>
        <v>0</v>
      </c>
      <c r="H641" s="64"/>
      <c r="I641" s="64">
        <f t="shared" si="116"/>
        <v>0</v>
      </c>
      <c r="J641" s="64">
        <f t="shared" si="116"/>
        <v>0</v>
      </c>
      <c r="K641" s="64"/>
      <c r="L641" s="64">
        <f t="shared" si="116"/>
        <v>10</v>
      </c>
      <c r="M641" s="64">
        <f t="shared" si="116"/>
        <v>0</v>
      </c>
      <c r="N641" s="64"/>
      <c r="O641" s="64">
        <f t="shared" si="116"/>
        <v>0</v>
      </c>
      <c r="P641" s="64">
        <f t="shared" si="116"/>
        <v>0</v>
      </c>
      <c r="Q641" s="64"/>
      <c r="R641" s="64">
        <f t="shared" si="116"/>
        <v>0</v>
      </c>
      <c r="S641" s="64">
        <f t="shared" si="116"/>
        <v>0</v>
      </c>
      <c r="T641" s="64"/>
      <c r="U641" s="64">
        <f t="shared" si="116"/>
        <v>20</v>
      </c>
      <c r="V641" s="64">
        <f t="shared" si="116"/>
        <v>510</v>
      </c>
    </row>
    <row r="642" spans="1:22" x14ac:dyDescent="0.2">
      <c r="A642" s="65"/>
      <c r="B642" s="65"/>
      <c r="C642" s="29"/>
      <c r="D642" s="29"/>
      <c r="E642" s="29"/>
      <c r="F642" s="29"/>
      <c r="G642" s="29"/>
      <c r="H642" s="29"/>
      <c r="I642" s="29"/>
    </row>
    <row r="643" spans="1:22" x14ac:dyDescent="0.2">
      <c r="A643" s="37"/>
      <c r="B643" s="37"/>
      <c r="C643" s="29"/>
      <c r="D643" s="29"/>
      <c r="E643" s="29"/>
      <c r="F643" s="29"/>
      <c r="G643" s="29"/>
      <c r="H643" s="29"/>
      <c r="I643" s="29"/>
    </row>
    <row r="644" spans="1:22" x14ac:dyDescent="0.2">
      <c r="A644" s="37"/>
      <c r="B644" s="37"/>
      <c r="C644" s="29"/>
      <c r="D644" s="29"/>
      <c r="E644" s="29"/>
      <c r="F644" s="29"/>
      <c r="G644" s="29"/>
      <c r="H644" s="29"/>
      <c r="I644" s="29"/>
    </row>
    <row r="645" spans="1:22" x14ac:dyDescent="0.2">
      <c r="A645" s="37"/>
      <c r="B645" s="66" t="s">
        <v>14</v>
      </c>
      <c r="E645" s="29"/>
      <c r="F645" s="29"/>
      <c r="G645" s="37"/>
      <c r="H645" s="37"/>
      <c r="I645" s="37"/>
      <c r="J645" s="37"/>
      <c r="K645" s="37"/>
      <c r="L645" s="37"/>
      <c r="M645" s="37"/>
      <c r="N645" s="29"/>
      <c r="O645" s="29"/>
      <c r="P645" s="29"/>
      <c r="Q645" s="29"/>
      <c r="R645" s="29"/>
      <c r="S645" s="29"/>
      <c r="T645" s="29"/>
      <c r="U645" s="29"/>
      <c r="V645" s="29"/>
    </row>
    <row r="646" spans="1:22" ht="12.75" customHeight="1" x14ac:dyDescent="0.2">
      <c r="A646" s="37"/>
      <c r="B646" s="5" t="s">
        <v>25</v>
      </c>
      <c r="C646" s="28">
        <v>0</v>
      </c>
      <c r="E646" s="29"/>
      <c r="F646" s="29"/>
      <c r="G646" s="4"/>
      <c r="H646" s="4"/>
      <c r="I646" s="4"/>
      <c r="J646" s="4"/>
      <c r="K646" s="4"/>
      <c r="L646" s="4"/>
      <c r="M646" s="4"/>
      <c r="N646" s="29"/>
      <c r="O646" s="29"/>
      <c r="P646" s="29"/>
      <c r="Q646" s="29"/>
      <c r="R646" s="29"/>
      <c r="S646" s="29"/>
      <c r="T646" s="29"/>
      <c r="U646" s="29"/>
      <c r="V646" s="29"/>
    </row>
    <row r="647" spans="1:22" x14ac:dyDescent="0.2">
      <c r="A647" s="37"/>
      <c r="B647" s="67" t="s">
        <v>26</v>
      </c>
      <c r="C647" s="28">
        <f>SUM(G641,J641,M641)</f>
        <v>0</v>
      </c>
      <c r="E647" s="29"/>
      <c r="F647" s="29"/>
      <c r="G647" s="4"/>
      <c r="H647" s="4"/>
      <c r="I647" s="4"/>
      <c r="J647" s="4"/>
      <c r="K647" s="4"/>
      <c r="L647" s="4"/>
      <c r="M647" s="4"/>
      <c r="N647" s="29"/>
      <c r="O647" s="29"/>
      <c r="P647" s="29"/>
      <c r="Q647" s="29"/>
      <c r="R647" s="29"/>
      <c r="S647" s="29"/>
      <c r="T647" s="29"/>
      <c r="U647" s="29"/>
      <c r="V647" s="29"/>
    </row>
    <row r="648" spans="1:22" x14ac:dyDescent="0.2">
      <c r="A648" s="37"/>
      <c r="B648" s="67" t="s">
        <v>3</v>
      </c>
      <c r="C648" s="28">
        <f>L641</f>
        <v>10</v>
      </c>
      <c r="E648" s="29"/>
      <c r="F648" s="29"/>
      <c r="G648" s="4"/>
      <c r="H648" s="4"/>
      <c r="I648" s="4"/>
      <c r="J648" s="4"/>
      <c r="K648" s="4"/>
      <c r="L648" s="4"/>
      <c r="M648" s="4"/>
      <c r="N648" s="29"/>
      <c r="O648" s="29"/>
      <c r="P648" s="29"/>
      <c r="Q648" s="29"/>
      <c r="R648" s="29"/>
      <c r="S648" s="29"/>
      <c r="T648" s="29"/>
      <c r="U648" s="29"/>
      <c r="V648" s="29"/>
    </row>
    <row r="649" spans="1:22" x14ac:dyDescent="0.2">
      <c r="A649" s="37"/>
      <c r="B649" s="68"/>
      <c r="C649" s="4"/>
      <c r="E649" s="29"/>
      <c r="F649" s="29"/>
      <c r="G649" s="4"/>
      <c r="H649" s="4"/>
      <c r="I649" s="4"/>
      <c r="J649" s="4"/>
      <c r="K649" s="4"/>
      <c r="L649" s="4"/>
      <c r="M649" s="4"/>
      <c r="N649" s="29"/>
      <c r="O649" s="29"/>
      <c r="P649" s="29"/>
      <c r="Q649" s="29"/>
      <c r="R649" s="29"/>
      <c r="S649" s="29"/>
      <c r="T649" s="29"/>
      <c r="U649" s="29"/>
      <c r="V649" s="29"/>
    </row>
    <row r="650" spans="1:22" x14ac:dyDescent="0.2">
      <c r="A650" s="37"/>
      <c r="B650" s="66" t="s">
        <v>15</v>
      </c>
      <c r="C650" s="4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</row>
    <row r="651" spans="1:22" x14ac:dyDescent="0.2">
      <c r="A651" s="37"/>
      <c r="B651" s="5" t="s">
        <v>25</v>
      </c>
      <c r="C651" s="28">
        <v>0</v>
      </c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</row>
    <row r="652" spans="1:22" x14ac:dyDescent="0.2">
      <c r="B652" s="5" t="s">
        <v>26</v>
      </c>
      <c r="C652" s="28">
        <f>SUM(P641,S641,V641)</f>
        <v>510</v>
      </c>
      <c r="D652" s="29"/>
      <c r="E652" s="29"/>
      <c r="F652" s="29"/>
      <c r="G652" s="29"/>
      <c r="H652" s="29"/>
      <c r="I652" s="29"/>
      <c r="J652" s="29"/>
    </row>
    <row r="653" spans="1:22" x14ac:dyDescent="0.2">
      <c r="A653" s="37"/>
      <c r="B653" s="67" t="s">
        <v>3</v>
      </c>
      <c r="C653" s="28">
        <f>SUM(O641,R641,U641)</f>
        <v>20</v>
      </c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</row>
    <row r="654" spans="1:22" x14ac:dyDescent="0.2">
      <c r="A654" s="37"/>
      <c r="B654" s="68"/>
      <c r="C654" s="4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</row>
    <row r="655" spans="1:22" x14ac:dyDescent="0.2">
      <c r="A655" s="37"/>
      <c r="B655" s="68"/>
      <c r="C655" s="4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</row>
    <row r="656" spans="1:22" x14ac:dyDescent="0.2">
      <c r="A656" s="37"/>
      <c r="B656" s="68"/>
      <c r="C656" s="4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</row>
    <row r="657" spans="1:22" x14ac:dyDescent="0.2">
      <c r="A657" s="37"/>
      <c r="B657" s="68"/>
      <c r="C657" s="4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</row>
    <row r="658" spans="1:22" x14ac:dyDescent="0.2">
      <c r="A658" s="37"/>
      <c r="B658" s="68"/>
      <c r="C658" s="4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</row>
    <row r="659" spans="1:22" x14ac:dyDescent="0.2">
      <c r="A659" s="37"/>
      <c r="B659" s="68"/>
      <c r="C659" s="4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</row>
    <row r="660" spans="1:22" x14ac:dyDescent="0.2">
      <c r="A660" s="37"/>
      <c r="B660" s="68"/>
      <c r="C660" s="4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</row>
    <row r="661" spans="1:22" x14ac:dyDescent="0.2">
      <c r="A661" s="37"/>
      <c r="B661" s="68"/>
      <c r="C661" s="4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</row>
    <row r="662" spans="1:22" x14ac:dyDescent="0.2">
      <c r="A662" s="37"/>
      <c r="B662" s="68"/>
      <c r="C662" s="4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</row>
    <row r="663" spans="1:22" x14ac:dyDescent="0.2">
      <c r="A663" s="37"/>
      <c r="B663" s="68"/>
      <c r="C663" s="4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</row>
    <row r="664" spans="1:22" x14ac:dyDescent="0.2">
      <c r="A664" s="37"/>
      <c r="B664" s="68"/>
      <c r="C664" s="4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</row>
    <row r="665" spans="1:22" x14ac:dyDescent="0.2">
      <c r="A665" s="37"/>
      <c r="B665" s="68"/>
      <c r="C665" s="4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</row>
    <row r="666" spans="1:22" x14ac:dyDescent="0.2">
      <c r="A666" s="37"/>
      <c r="B666" s="68"/>
      <c r="C666" s="4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</row>
    <row r="667" spans="1:22" x14ac:dyDescent="0.2">
      <c r="A667" s="37"/>
      <c r="B667" s="68"/>
      <c r="C667" s="4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</row>
    <row r="668" spans="1:22" x14ac:dyDescent="0.2">
      <c r="A668" s="37"/>
      <c r="B668" s="68"/>
      <c r="C668" s="4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</row>
    <row r="669" spans="1:22" x14ac:dyDescent="0.2">
      <c r="A669" s="37"/>
      <c r="B669" s="68"/>
      <c r="C669" s="4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</row>
    <row r="670" spans="1:22" x14ac:dyDescent="0.2">
      <c r="A670" s="37"/>
      <c r="B670" s="68"/>
      <c r="C670" s="4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</row>
    <row r="671" spans="1:22" x14ac:dyDescent="0.2">
      <c r="A671" s="37"/>
      <c r="B671" s="68"/>
      <c r="C671" s="4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</row>
    <row r="672" spans="1:22" x14ac:dyDescent="0.2">
      <c r="A672" s="37"/>
      <c r="B672" s="68"/>
      <c r="C672" s="4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</row>
    <row r="673" spans="1:22" x14ac:dyDescent="0.2">
      <c r="A673" s="37"/>
      <c r="B673" s="68"/>
      <c r="C673" s="4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</row>
    <row r="674" spans="1:22" x14ac:dyDescent="0.2">
      <c r="A674" s="37"/>
      <c r="B674" s="68"/>
      <c r="C674" s="4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</row>
    <row r="675" spans="1:22" x14ac:dyDescent="0.2">
      <c r="A675" s="37"/>
      <c r="B675" s="68"/>
      <c r="C675" s="4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</row>
    <row r="676" spans="1:22" x14ac:dyDescent="0.2">
      <c r="A676" s="37"/>
      <c r="B676" s="68"/>
      <c r="C676" s="4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</row>
    <row r="677" spans="1:22" x14ac:dyDescent="0.2">
      <c r="A677" s="37"/>
      <c r="B677" s="68"/>
      <c r="C677" s="4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</row>
    <row r="678" spans="1:22" x14ac:dyDescent="0.2">
      <c r="A678" s="37"/>
      <c r="B678" s="68"/>
      <c r="C678" s="4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</row>
    <row r="679" spans="1:22" x14ac:dyDescent="0.2">
      <c r="A679" s="37"/>
      <c r="B679" s="68"/>
      <c r="C679" s="4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</row>
    <row r="680" spans="1:22" x14ac:dyDescent="0.2">
      <c r="A680" s="37"/>
      <c r="B680" s="68"/>
      <c r="C680" s="4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</row>
    <row r="681" spans="1:22" x14ac:dyDescent="0.2">
      <c r="A681" s="37"/>
      <c r="B681" s="68"/>
      <c r="C681" s="4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</row>
    <row r="682" spans="1:22" x14ac:dyDescent="0.2">
      <c r="A682" s="37"/>
      <c r="B682" s="68"/>
      <c r="C682" s="4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</row>
    <row r="683" spans="1:22" x14ac:dyDescent="0.2">
      <c r="A683" s="37"/>
      <c r="B683" s="68"/>
      <c r="C683" s="4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</row>
    <row r="684" spans="1:22" x14ac:dyDescent="0.2">
      <c r="A684" s="37"/>
      <c r="B684" s="68"/>
      <c r="C684" s="4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</row>
    <row r="685" spans="1:22" x14ac:dyDescent="0.2">
      <c r="A685" s="37"/>
      <c r="B685" s="68"/>
      <c r="C685" s="4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</row>
    <row r="686" spans="1:22" x14ac:dyDescent="0.2">
      <c r="A686" s="37"/>
      <c r="B686" s="68"/>
      <c r="C686" s="4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</row>
    <row r="687" spans="1:22" x14ac:dyDescent="0.2">
      <c r="A687" s="37"/>
      <c r="B687" s="68"/>
      <c r="C687" s="4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</row>
    <row r="688" spans="1:22" ht="18.75" x14ac:dyDescent="0.2">
      <c r="A688" s="29" t="s">
        <v>12</v>
      </c>
      <c r="B688" s="238" t="s">
        <v>278</v>
      </c>
      <c r="C688" s="238"/>
      <c r="D688" s="238"/>
      <c r="E688" s="238"/>
      <c r="F688" s="238"/>
      <c r="G688" s="238"/>
      <c r="H688" s="238"/>
      <c r="I688" s="238"/>
      <c r="J688" s="238"/>
      <c r="K688" s="238"/>
      <c r="L688" s="238"/>
      <c r="M688" s="84"/>
      <c r="N688" s="149" t="s">
        <v>200</v>
      </c>
      <c r="O688" s="149"/>
      <c r="P688" s="149"/>
      <c r="Q688" s="149"/>
      <c r="R688" s="149"/>
      <c r="S688" s="149"/>
      <c r="T688" s="149"/>
      <c r="U688" s="149"/>
      <c r="V688" s="149"/>
    </row>
    <row r="689" spans="1:22" ht="13.5" customHeight="1" x14ac:dyDescent="0.2">
      <c r="A689" s="29" t="s">
        <v>11</v>
      </c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148" t="s">
        <v>201</v>
      </c>
      <c r="O689" s="148"/>
      <c r="P689" s="148"/>
      <c r="Q689" s="148"/>
      <c r="R689" s="148"/>
      <c r="S689" s="148"/>
      <c r="T689" s="148"/>
      <c r="U689" s="148"/>
      <c r="V689" s="148"/>
    </row>
    <row r="690" spans="1:22" x14ac:dyDescent="0.2">
      <c r="A690" s="29" t="s">
        <v>289</v>
      </c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3"/>
      <c r="O690" s="43"/>
      <c r="P690" s="43"/>
      <c r="Q690" s="43"/>
      <c r="R690" s="43"/>
      <c r="S690" s="43"/>
      <c r="T690" s="43"/>
      <c r="U690" s="43"/>
      <c r="V690" s="43"/>
    </row>
    <row r="691" spans="1:22" ht="15.75" x14ac:dyDescent="0.2">
      <c r="A691" s="29"/>
      <c r="B691" s="85"/>
      <c r="C691" s="85"/>
      <c r="D691" s="85"/>
      <c r="E691" s="85"/>
      <c r="F691" s="85"/>
      <c r="G691" s="85"/>
      <c r="H691" s="85"/>
      <c r="I691" s="85"/>
      <c r="J691" s="85"/>
      <c r="K691" s="85"/>
      <c r="L691" s="85"/>
      <c r="M691" s="85"/>
      <c r="N691" s="43"/>
      <c r="O691" s="43"/>
      <c r="P691" s="43"/>
      <c r="Q691" s="43"/>
      <c r="R691" s="43"/>
      <c r="S691" s="43"/>
      <c r="T691" s="43"/>
      <c r="U691" s="43"/>
      <c r="V691" s="43"/>
    </row>
    <row r="694" spans="1:22" ht="31.5" x14ac:dyDescent="0.2">
      <c r="A694" s="157" t="s">
        <v>292</v>
      </c>
      <c r="B694" s="11" t="s">
        <v>106</v>
      </c>
      <c r="C694" s="13" t="s">
        <v>110</v>
      </c>
      <c r="D694" s="13" t="s">
        <v>3</v>
      </c>
      <c r="E694" s="13" t="s">
        <v>111</v>
      </c>
      <c r="F694" s="13" t="s">
        <v>112</v>
      </c>
      <c r="H694" s="181" t="s">
        <v>107</v>
      </c>
      <c r="I694" s="182"/>
      <c r="J694" s="182"/>
      <c r="K694" s="182"/>
      <c r="L694" s="182"/>
      <c r="M694" s="183"/>
      <c r="N694" s="14" t="s">
        <v>110</v>
      </c>
      <c r="O694" s="14" t="s">
        <v>3</v>
      </c>
      <c r="P694" s="15" t="s">
        <v>196</v>
      </c>
      <c r="Q694" s="15" t="s">
        <v>112</v>
      </c>
      <c r="R694" s="17"/>
    </row>
    <row r="695" spans="1:22" x14ac:dyDescent="0.2">
      <c r="A695" s="158"/>
      <c r="B695" s="9" t="s">
        <v>108</v>
      </c>
      <c r="C695" s="10">
        <f>SUM(G62,G134)</f>
        <v>320</v>
      </c>
      <c r="D695" s="10">
        <f>SUM(F62,F134)</f>
        <v>20.25</v>
      </c>
      <c r="E695" s="184">
        <f>SUM(C695:C697)</f>
        <v>875</v>
      </c>
      <c r="F695" s="184">
        <f>SUM(D695:D697)</f>
        <v>51</v>
      </c>
      <c r="H695" s="174" t="s">
        <v>6</v>
      </c>
      <c r="I695" s="175"/>
      <c r="J695" s="175"/>
      <c r="K695" s="175"/>
      <c r="L695" s="175"/>
      <c r="M695" s="176"/>
      <c r="N695" s="10">
        <f>SUM(P62,P134)</f>
        <v>125</v>
      </c>
      <c r="O695" s="10">
        <f>SUM(O62,O134)</f>
        <v>8.5</v>
      </c>
      <c r="P695" s="184">
        <f>SUM(N695:N697)</f>
        <v>140</v>
      </c>
      <c r="Q695" s="187">
        <f>SUM(O695:O697)</f>
        <v>9</v>
      </c>
      <c r="R695" s="4"/>
    </row>
    <row r="696" spans="1:22" x14ac:dyDescent="0.2">
      <c r="A696" s="158"/>
      <c r="B696" s="9" t="s">
        <v>6</v>
      </c>
      <c r="C696" s="10">
        <f>SUM(J62,J134)</f>
        <v>280</v>
      </c>
      <c r="D696" s="10">
        <f>SUM(I62,I134)</f>
        <v>14.5</v>
      </c>
      <c r="E696" s="185"/>
      <c r="F696" s="185"/>
      <c r="H696" s="174" t="s">
        <v>17</v>
      </c>
      <c r="I696" s="175"/>
      <c r="J696" s="175"/>
      <c r="K696" s="175"/>
      <c r="L696" s="175"/>
      <c r="M696" s="176"/>
      <c r="N696" s="10">
        <f>SUM(S62,S134)</f>
        <v>15</v>
      </c>
      <c r="O696" s="10">
        <f>SUM(R62,R134)</f>
        <v>0.5</v>
      </c>
      <c r="P696" s="185"/>
      <c r="Q696" s="187"/>
      <c r="R696" s="4"/>
    </row>
    <row r="697" spans="1:22" x14ac:dyDescent="0.2">
      <c r="A697" s="158"/>
      <c r="B697" s="9" t="s">
        <v>7</v>
      </c>
      <c r="C697" s="10">
        <f>SUM(M62,M134)</f>
        <v>275</v>
      </c>
      <c r="D697" s="10">
        <f>SUM(L62,L134)</f>
        <v>16.25</v>
      </c>
      <c r="E697" s="186"/>
      <c r="F697" s="186"/>
      <c r="H697" s="174" t="s">
        <v>109</v>
      </c>
      <c r="I697" s="175"/>
      <c r="J697" s="175"/>
      <c r="K697" s="175"/>
      <c r="L697" s="175"/>
      <c r="M697" s="176"/>
      <c r="N697" s="10">
        <f>SUM(V62,V134)</f>
        <v>0</v>
      </c>
      <c r="O697" s="10">
        <f>SUM(U62,U134)</f>
        <v>0</v>
      </c>
      <c r="P697" s="186"/>
      <c r="Q697" s="187"/>
    </row>
    <row r="698" spans="1:22" x14ac:dyDescent="0.2">
      <c r="A698" s="158"/>
      <c r="B698" s="36"/>
      <c r="D698" s="4"/>
      <c r="E698" s="4"/>
      <c r="G698" s="30"/>
      <c r="H698" s="31"/>
      <c r="I698" s="31"/>
      <c r="J698" s="31"/>
      <c r="K698" s="31"/>
      <c r="L698" s="32"/>
      <c r="M698" s="33"/>
      <c r="R698" s="4"/>
    </row>
    <row r="699" spans="1:22" x14ac:dyDescent="0.2">
      <c r="A699" s="158"/>
      <c r="B699" s="9" t="s">
        <v>25</v>
      </c>
      <c r="C699" s="8">
        <v>5</v>
      </c>
      <c r="G699" s="236" t="s">
        <v>198</v>
      </c>
      <c r="H699" s="236"/>
      <c r="I699" s="236"/>
      <c r="J699" s="236"/>
      <c r="K699" s="236"/>
      <c r="L699" s="236"/>
      <c r="M699" s="21">
        <f>SUM(E695,P695)</f>
        <v>1015</v>
      </c>
    </row>
    <row r="700" spans="1:22" x14ac:dyDescent="0.2">
      <c r="A700" s="159"/>
      <c r="D700" s="4"/>
      <c r="E700" s="4"/>
      <c r="G700" s="170" t="s">
        <v>199</v>
      </c>
      <c r="H700" s="171"/>
      <c r="I700" s="171"/>
      <c r="J700" s="171"/>
      <c r="K700" s="171"/>
      <c r="L700" s="172"/>
      <c r="M700" s="21">
        <f>SUM(F695,Q695)</f>
        <v>60</v>
      </c>
    </row>
    <row r="701" spans="1:22" x14ac:dyDescent="0.2">
      <c r="A701" s="37"/>
    </row>
    <row r="702" spans="1:22" x14ac:dyDescent="0.2">
      <c r="A702" s="37"/>
      <c r="B702" s="37"/>
      <c r="C702" s="25"/>
      <c r="D702" s="25"/>
      <c r="E702" s="12"/>
      <c r="F702" s="12"/>
    </row>
    <row r="703" spans="1:22" ht="31.5" x14ac:dyDescent="0.2">
      <c r="A703" s="157" t="s">
        <v>293</v>
      </c>
      <c r="B703" s="11" t="s">
        <v>106</v>
      </c>
      <c r="C703" s="13" t="s">
        <v>110</v>
      </c>
      <c r="D703" s="13" t="s">
        <v>3</v>
      </c>
      <c r="E703" s="13" t="s">
        <v>111</v>
      </c>
      <c r="F703" s="13" t="s">
        <v>112</v>
      </c>
      <c r="H703" s="181" t="s">
        <v>107</v>
      </c>
      <c r="I703" s="182"/>
      <c r="J703" s="182"/>
      <c r="K703" s="182"/>
      <c r="L703" s="182"/>
      <c r="M703" s="183"/>
      <c r="N703" s="14" t="s">
        <v>110</v>
      </c>
      <c r="O703" s="14" t="s">
        <v>3</v>
      </c>
      <c r="P703" s="15" t="s">
        <v>196</v>
      </c>
      <c r="Q703" s="15" t="s">
        <v>112</v>
      </c>
      <c r="R703" s="17"/>
    </row>
    <row r="704" spans="1:22" ht="15" customHeight="1" x14ac:dyDescent="0.2">
      <c r="A704" s="158"/>
      <c r="B704" s="9" t="s">
        <v>108</v>
      </c>
      <c r="C704" s="10">
        <f>SUM(G194,G259)</f>
        <v>335</v>
      </c>
      <c r="D704" s="7">
        <f>SUM(F194,F259)</f>
        <v>16.5</v>
      </c>
      <c r="E704" s="184">
        <f>SUM(C704:C706)</f>
        <v>345</v>
      </c>
      <c r="F704" s="184">
        <f>SUM(D704:D706)</f>
        <v>17</v>
      </c>
      <c r="G704" s="35"/>
      <c r="H704" s="174" t="s">
        <v>6</v>
      </c>
      <c r="I704" s="175"/>
      <c r="J704" s="175"/>
      <c r="K704" s="175"/>
      <c r="L704" s="175"/>
      <c r="M704" s="176"/>
      <c r="N704" s="10">
        <f>SUM(P194,P259)</f>
        <v>250</v>
      </c>
      <c r="O704" s="10">
        <f>SUM(O194,O259)</f>
        <v>13</v>
      </c>
      <c r="P704" s="184">
        <f>SUM(N704:N706)</f>
        <v>930</v>
      </c>
      <c r="Q704" s="187">
        <f>SUM(O704:O706)</f>
        <v>43</v>
      </c>
    </row>
    <row r="705" spans="1:19" x14ac:dyDescent="0.2">
      <c r="A705" s="158"/>
      <c r="B705" s="9" t="s">
        <v>6</v>
      </c>
      <c r="C705" s="10">
        <f>SUM(J194,J259)</f>
        <v>10</v>
      </c>
      <c r="D705" s="7">
        <f>SUM(I194,I259)</f>
        <v>0.5</v>
      </c>
      <c r="E705" s="185"/>
      <c r="F705" s="185"/>
      <c r="G705" s="35"/>
      <c r="H705" s="174" t="s">
        <v>17</v>
      </c>
      <c r="I705" s="175"/>
      <c r="J705" s="175"/>
      <c r="K705" s="175"/>
      <c r="L705" s="175"/>
      <c r="M705" s="176"/>
      <c r="N705" s="10">
        <f>SUM(S194,S259)</f>
        <v>230</v>
      </c>
      <c r="O705" s="10">
        <f>SUM(R194,R259)</f>
        <v>14</v>
      </c>
      <c r="P705" s="185"/>
      <c r="Q705" s="187"/>
    </row>
    <row r="706" spans="1:19" x14ac:dyDescent="0.2">
      <c r="A706" s="158"/>
      <c r="B706" s="9" t="s">
        <v>7</v>
      </c>
      <c r="C706" s="10">
        <f>SUM(M194,M259)</f>
        <v>0</v>
      </c>
      <c r="D706" s="7">
        <f>SUM(L194,L259)</f>
        <v>0</v>
      </c>
      <c r="E706" s="186"/>
      <c r="F706" s="186"/>
      <c r="G706" s="35"/>
      <c r="H706" s="174" t="s">
        <v>109</v>
      </c>
      <c r="I706" s="175"/>
      <c r="J706" s="175"/>
      <c r="K706" s="175"/>
      <c r="L706" s="175"/>
      <c r="M706" s="176"/>
      <c r="N706" s="10">
        <f>SUM(V194,V259)</f>
        <v>450</v>
      </c>
      <c r="O706" s="10">
        <f>SUM(U194,U259)</f>
        <v>16</v>
      </c>
      <c r="P706" s="186"/>
      <c r="Q706" s="187"/>
    </row>
    <row r="707" spans="1:19" x14ac:dyDescent="0.2">
      <c r="A707" s="158"/>
      <c r="B707" s="36"/>
      <c r="D707" s="4"/>
      <c r="E707" s="4"/>
    </row>
    <row r="708" spans="1:19" x14ac:dyDescent="0.2">
      <c r="A708" s="158"/>
      <c r="B708" s="9" t="s">
        <v>25</v>
      </c>
      <c r="C708" s="8">
        <v>3</v>
      </c>
      <c r="G708" s="170" t="s">
        <v>239</v>
      </c>
      <c r="H708" s="171"/>
      <c r="I708" s="171"/>
      <c r="J708" s="171"/>
      <c r="K708" s="171"/>
      <c r="L708" s="172"/>
      <c r="M708" s="21">
        <f>SUM(E704,P704)</f>
        <v>1275</v>
      </c>
    </row>
    <row r="709" spans="1:19" x14ac:dyDescent="0.2">
      <c r="A709" s="159"/>
      <c r="D709" s="4"/>
      <c r="E709" s="4"/>
      <c r="G709" s="170" t="s">
        <v>240</v>
      </c>
      <c r="H709" s="171"/>
      <c r="I709" s="171"/>
      <c r="J709" s="171"/>
      <c r="K709" s="171"/>
      <c r="L709" s="172"/>
      <c r="M709" s="21">
        <f>SUM(F704,Q704)</f>
        <v>60</v>
      </c>
    </row>
    <row r="712" spans="1:19" ht="31.5" x14ac:dyDescent="0.2">
      <c r="A712" s="157" t="s">
        <v>294</v>
      </c>
      <c r="B712" s="11" t="s">
        <v>106</v>
      </c>
      <c r="C712" s="13" t="s">
        <v>110</v>
      </c>
      <c r="D712" s="13" t="s">
        <v>3</v>
      </c>
      <c r="E712" s="13" t="s">
        <v>111</v>
      </c>
      <c r="F712" s="13" t="s">
        <v>112</v>
      </c>
      <c r="H712" s="181" t="s">
        <v>107</v>
      </c>
      <c r="I712" s="182"/>
      <c r="J712" s="182"/>
      <c r="K712" s="182"/>
      <c r="L712" s="182"/>
      <c r="M712" s="183"/>
      <c r="N712" s="14" t="s">
        <v>110</v>
      </c>
      <c r="O712" s="14" t="s">
        <v>3</v>
      </c>
      <c r="P712" s="15" t="s">
        <v>196</v>
      </c>
      <c r="Q712" s="15" t="s">
        <v>112</v>
      </c>
      <c r="R712" s="17"/>
    </row>
    <row r="713" spans="1:19" x14ac:dyDescent="0.2">
      <c r="A713" s="158"/>
      <c r="B713" s="9" t="s">
        <v>108</v>
      </c>
      <c r="C713" s="10">
        <f>SUM(G326,G384)</f>
        <v>253</v>
      </c>
      <c r="D713" s="7">
        <f>SUM(F326,F384)</f>
        <v>13</v>
      </c>
      <c r="E713" s="187">
        <f>SUM(C713:C715)</f>
        <v>263</v>
      </c>
      <c r="F713" s="184">
        <f>SUM(D713:D715)</f>
        <v>13.5</v>
      </c>
      <c r="G713" s="34"/>
      <c r="H713" s="174" t="s">
        <v>6</v>
      </c>
      <c r="I713" s="175"/>
      <c r="J713" s="175"/>
      <c r="K713" s="175"/>
      <c r="L713" s="175"/>
      <c r="M713" s="176"/>
      <c r="N713" s="10">
        <f>SUM(P326,P384)</f>
        <v>155</v>
      </c>
      <c r="O713" s="10">
        <f>SUM(O326,O384)</f>
        <v>9.5</v>
      </c>
      <c r="P713" s="184">
        <f>SUM(N713:N715)</f>
        <v>850</v>
      </c>
      <c r="Q713" s="184">
        <f>SUM(O713:O715)</f>
        <v>46.5</v>
      </c>
      <c r="R713" s="37"/>
      <c r="S713" s="4"/>
    </row>
    <row r="714" spans="1:19" x14ac:dyDescent="0.2">
      <c r="A714" s="158"/>
      <c r="B714" s="9" t="s">
        <v>6</v>
      </c>
      <c r="C714" s="10">
        <f>SUM(J326,J384)</f>
        <v>0</v>
      </c>
      <c r="D714" s="7">
        <f>SUM(I326,I384)</f>
        <v>0</v>
      </c>
      <c r="E714" s="187"/>
      <c r="F714" s="185"/>
      <c r="G714" s="36"/>
      <c r="H714" s="174" t="s">
        <v>17</v>
      </c>
      <c r="I714" s="175"/>
      <c r="J714" s="175"/>
      <c r="K714" s="175"/>
      <c r="L714" s="175"/>
      <c r="M714" s="176"/>
      <c r="N714" s="10">
        <f>SUM(S326,S384)</f>
        <v>395</v>
      </c>
      <c r="O714" s="10">
        <f>SUM(R326,R384)</f>
        <v>26</v>
      </c>
      <c r="P714" s="185"/>
      <c r="Q714" s="185"/>
      <c r="R714" s="37"/>
      <c r="S714" s="4"/>
    </row>
    <row r="715" spans="1:19" x14ac:dyDescent="0.2">
      <c r="A715" s="158"/>
      <c r="B715" s="9" t="s">
        <v>7</v>
      </c>
      <c r="C715" s="10">
        <f>SUM(M326,M384)</f>
        <v>10</v>
      </c>
      <c r="D715" s="7">
        <f>SUM(L326,L384)</f>
        <v>0.5</v>
      </c>
      <c r="E715" s="187"/>
      <c r="F715" s="186"/>
      <c r="G715" s="34"/>
      <c r="H715" s="174" t="s">
        <v>109</v>
      </c>
      <c r="I715" s="175"/>
      <c r="J715" s="175"/>
      <c r="K715" s="175"/>
      <c r="L715" s="175"/>
      <c r="M715" s="176"/>
      <c r="N715" s="10">
        <f>SUM(V326,V384)</f>
        <v>300</v>
      </c>
      <c r="O715" s="10">
        <f>SUM(U326,U384)</f>
        <v>11</v>
      </c>
      <c r="P715" s="186"/>
      <c r="Q715" s="186"/>
      <c r="R715" s="37"/>
      <c r="S715" s="4"/>
    </row>
    <row r="716" spans="1:19" x14ac:dyDescent="0.2">
      <c r="A716" s="158"/>
      <c r="E716" s="37"/>
    </row>
    <row r="717" spans="1:19" x14ac:dyDescent="0.2">
      <c r="A717" s="158"/>
      <c r="B717" s="9" t="s">
        <v>25</v>
      </c>
      <c r="C717" s="8">
        <v>5</v>
      </c>
      <c r="D717" s="4"/>
      <c r="G717" s="170" t="s">
        <v>252</v>
      </c>
      <c r="H717" s="171"/>
      <c r="I717" s="171"/>
      <c r="J717" s="171"/>
      <c r="K717" s="171"/>
      <c r="L717" s="172"/>
      <c r="M717" s="21">
        <f>SUM(E713,P713)</f>
        <v>1113</v>
      </c>
    </row>
    <row r="718" spans="1:19" x14ac:dyDescent="0.2">
      <c r="A718" s="159"/>
      <c r="E718" s="4"/>
      <c r="G718" s="170" t="s">
        <v>253</v>
      </c>
      <c r="H718" s="171"/>
      <c r="I718" s="171"/>
      <c r="J718" s="171"/>
      <c r="K718" s="171"/>
      <c r="L718" s="172"/>
      <c r="M718" s="21">
        <f>SUM(F713,Q713)</f>
        <v>60</v>
      </c>
    </row>
    <row r="721" spans="1:18" ht="31.5" x14ac:dyDescent="0.2">
      <c r="A721" s="157" t="s">
        <v>295</v>
      </c>
      <c r="B721" s="11" t="s">
        <v>106</v>
      </c>
      <c r="C721" s="13" t="s">
        <v>110</v>
      </c>
      <c r="D721" s="13" t="s">
        <v>3</v>
      </c>
      <c r="E721" s="13" t="s">
        <v>197</v>
      </c>
      <c r="F721" s="13" t="s">
        <v>112</v>
      </c>
      <c r="G721" s="37"/>
      <c r="H721" s="173" t="s">
        <v>107</v>
      </c>
      <c r="I721" s="173"/>
      <c r="J721" s="173"/>
      <c r="K721" s="173"/>
      <c r="L721" s="173"/>
      <c r="M721" s="173"/>
      <c r="N721" s="14" t="s">
        <v>110</v>
      </c>
      <c r="O721" s="14" t="s">
        <v>3</v>
      </c>
      <c r="P721" s="15" t="s">
        <v>196</v>
      </c>
      <c r="Q721" s="15" t="s">
        <v>112</v>
      </c>
      <c r="R721" s="17"/>
    </row>
    <row r="722" spans="1:18" x14ac:dyDescent="0.2">
      <c r="A722" s="158"/>
      <c r="B722" s="9" t="s">
        <v>108</v>
      </c>
      <c r="C722" s="10">
        <f>SUM(G449,G510)</f>
        <v>223</v>
      </c>
      <c r="D722" s="7">
        <f>SUM(F449,F510)</f>
        <v>13.5</v>
      </c>
      <c r="E722" s="187">
        <f>SUM(C722:C724)</f>
        <v>268</v>
      </c>
      <c r="F722" s="184">
        <f>SUM(D722:D724)</f>
        <v>16.5</v>
      </c>
      <c r="G722" s="34"/>
      <c r="H722" s="174" t="s">
        <v>6</v>
      </c>
      <c r="I722" s="175"/>
      <c r="J722" s="175"/>
      <c r="K722" s="175"/>
      <c r="L722" s="175"/>
      <c r="M722" s="176"/>
      <c r="N722" s="10">
        <f>SUM(P449,P510)</f>
        <v>70</v>
      </c>
      <c r="O722" s="10">
        <f>SUM(O449,O510)</f>
        <v>3</v>
      </c>
      <c r="P722" s="184">
        <f>SUM(N722:N724)</f>
        <v>825</v>
      </c>
      <c r="Q722" s="184">
        <f>SUM(O722:O724)</f>
        <v>43.5</v>
      </c>
      <c r="R722" s="4"/>
    </row>
    <row r="723" spans="1:18" x14ac:dyDescent="0.2">
      <c r="A723" s="158"/>
      <c r="B723" s="9" t="s">
        <v>6</v>
      </c>
      <c r="C723" s="10">
        <f>SUM(J449,J510)</f>
        <v>30</v>
      </c>
      <c r="D723" s="7">
        <f>SUM(I449,I510)</f>
        <v>2</v>
      </c>
      <c r="E723" s="187"/>
      <c r="F723" s="185"/>
      <c r="G723" s="36"/>
      <c r="H723" s="174" t="s">
        <v>17</v>
      </c>
      <c r="I723" s="175"/>
      <c r="J723" s="175"/>
      <c r="K723" s="175"/>
      <c r="L723" s="175"/>
      <c r="M723" s="176"/>
      <c r="N723" s="10">
        <f>SUM(S449,S510)</f>
        <v>455</v>
      </c>
      <c r="O723" s="10">
        <f>SUM(R449,R510)</f>
        <v>29.5</v>
      </c>
      <c r="P723" s="185"/>
      <c r="Q723" s="185"/>
      <c r="R723" s="4"/>
    </row>
    <row r="724" spans="1:18" x14ac:dyDescent="0.2">
      <c r="A724" s="158"/>
      <c r="B724" s="9" t="s">
        <v>7</v>
      </c>
      <c r="C724" s="10">
        <f>SUM(M449,M510)</f>
        <v>15</v>
      </c>
      <c r="D724" s="7">
        <f>SUM(L449,L510)</f>
        <v>1</v>
      </c>
      <c r="E724" s="187"/>
      <c r="F724" s="186"/>
      <c r="G724" s="34"/>
      <c r="H724" s="174" t="s">
        <v>109</v>
      </c>
      <c r="I724" s="175"/>
      <c r="J724" s="175"/>
      <c r="K724" s="175"/>
      <c r="L724" s="175"/>
      <c r="M724" s="176"/>
      <c r="N724" s="10">
        <f>SUM(V449,V510)</f>
        <v>300</v>
      </c>
      <c r="O724" s="10">
        <f>SUM(U449,U510)</f>
        <v>11</v>
      </c>
      <c r="P724" s="186"/>
      <c r="Q724" s="186"/>
    </row>
    <row r="725" spans="1:18" x14ac:dyDescent="0.2">
      <c r="A725" s="158"/>
      <c r="E725" s="4"/>
    </row>
    <row r="726" spans="1:18" x14ac:dyDescent="0.2">
      <c r="A726" s="159"/>
      <c r="B726" s="9" t="s">
        <v>25</v>
      </c>
      <c r="C726" s="8">
        <v>6</v>
      </c>
      <c r="D726" s="4"/>
      <c r="G726" s="170" t="s">
        <v>267</v>
      </c>
      <c r="H726" s="171"/>
      <c r="I726" s="171"/>
      <c r="J726" s="171"/>
      <c r="K726" s="171"/>
      <c r="L726" s="172"/>
      <c r="M726" s="21">
        <f>SUM(E722,P722)</f>
        <v>1093</v>
      </c>
    </row>
    <row r="727" spans="1:18" x14ac:dyDescent="0.2">
      <c r="G727" s="170" t="s">
        <v>268</v>
      </c>
      <c r="H727" s="171"/>
      <c r="I727" s="171"/>
      <c r="J727" s="171"/>
      <c r="K727" s="171"/>
      <c r="L727" s="172"/>
      <c r="M727" s="21">
        <f>SUM(F722,Q722)</f>
        <v>60</v>
      </c>
    </row>
    <row r="729" spans="1:18" ht="31.5" x14ac:dyDescent="0.2">
      <c r="A729" s="157" t="s">
        <v>296</v>
      </c>
      <c r="B729" s="11" t="s">
        <v>106</v>
      </c>
      <c r="C729" s="13" t="s">
        <v>110</v>
      </c>
      <c r="D729" s="13" t="s">
        <v>3</v>
      </c>
      <c r="E729" s="13" t="s">
        <v>111</v>
      </c>
      <c r="F729" s="13" t="s">
        <v>112</v>
      </c>
      <c r="G729" s="37"/>
      <c r="H729" s="173" t="s">
        <v>107</v>
      </c>
      <c r="I729" s="173"/>
      <c r="J729" s="173"/>
      <c r="K729" s="173"/>
      <c r="L729" s="173"/>
      <c r="M729" s="173"/>
      <c r="N729" s="14" t="s">
        <v>110</v>
      </c>
      <c r="O729" s="14" t="s">
        <v>3</v>
      </c>
      <c r="P729" s="15" t="s">
        <v>196</v>
      </c>
      <c r="Q729" s="15" t="s">
        <v>112</v>
      </c>
      <c r="R729" s="17"/>
    </row>
    <row r="730" spans="1:18" x14ac:dyDescent="0.2">
      <c r="A730" s="158"/>
      <c r="B730" s="9" t="s">
        <v>108</v>
      </c>
      <c r="C730" s="10">
        <f>SUM(G598,G641)</f>
        <v>84</v>
      </c>
      <c r="D730" s="23">
        <f>SUM(F598,F641)</f>
        <v>6</v>
      </c>
      <c r="E730" s="187">
        <f>SUM(C730:C732)</f>
        <v>234</v>
      </c>
      <c r="F730" s="184">
        <f>SUM(D730:D732)</f>
        <v>38.5</v>
      </c>
      <c r="G730" s="36"/>
      <c r="H730" s="174" t="s">
        <v>6</v>
      </c>
      <c r="I730" s="175"/>
      <c r="J730" s="175"/>
      <c r="K730" s="175"/>
      <c r="L730" s="175"/>
      <c r="M730" s="176"/>
      <c r="N730" s="10">
        <f>SUM(P598,P641)</f>
        <v>20</v>
      </c>
      <c r="O730" s="10">
        <f>SUM(O598,O641)</f>
        <v>1.5</v>
      </c>
      <c r="P730" s="184">
        <f>SUM(N730:N732)</f>
        <v>530</v>
      </c>
      <c r="Q730" s="184">
        <f>SUM(O730:O732)</f>
        <v>21.5</v>
      </c>
      <c r="R730" s="4"/>
    </row>
    <row r="731" spans="1:18" x14ac:dyDescent="0.2">
      <c r="A731" s="158"/>
      <c r="B731" s="9" t="s">
        <v>6</v>
      </c>
      <c r="C731" s="10">
        <f>SUM(J598,J641)</f>
        <v>150</v>
      </c>
      <c r="D731" s="23">
        <f>SUM(I598,I641)</f>
        <v>10.5</v>
      </c>
      <c r="E731" s="187"/>
      <c r="F731" s="185"/>
      <c r="G731" s="34"/>
      <c r="H731" s="174" t="s">
        <v>17</v>
      </c>
      <c r="I731" s="175"/>
      <c r="J731" s="175"/>
      <c r="K731" s="175"/>
      <c r="L731" s="175"/>
      <c r="M731" s="176"/>
      <c r="N731" s="10">
        <f>SUM(S598,S641)</f>
        <v>0</v>
      </c>
      <c r="O731" s="10">
        <f>SUM(R598,R641)</f>
        <v>0</v>
      </c>
      <c r="P731" s="185"/>
      <c r="Q731" s="185"/>
      <c r="R731" s="4"/>
    </row>
    <row r="732" spans="1:18" x14ac:dyDescent="0.2">
      <c r="A732" s="158"/>
      <c r="B732" s="9" t="s">
        <v>7</v>
      </c>
      <c r="C732" s="10">
        <f>SUM(M598,M641)</f>
        <v>0</v>
      </c>
      <c r="D732" s="23">
        <f>SUM(L598,L641)</f>
        <v>22</v>
      </c>
      <c r="E732" s="187"/>
      <c r="F732" s="186"/>
      <c r="H732" s="174" t="s">
        <v>109</v>
      </c>
      <c r="I732" s="175"/>
      <c r="J732" s="175"/>
      <c r="K732" s="175"/>
      <c r="L732" s="175"/>
      <c r="M732" s="176"/>
      <c r="N732" s="10">
        <f>SUM(V598,V641)</f>
        <v>510</v>
      </c>
      <c r="O732" s="10">
        <f>SUM(U598,U641)</f>
        <v>20</v>
      </c>
      <c r="P732" s="186"/>
      <c r="Q732" s="186"/>
    </row>
    <row r="733" spans="1:18" x14ac:dyDescent="0.2">
      <c r="A733" s="158"/>
      <c r="E733" s="4"/>
    </row>
    <row r="734" spans="1:18" x14ac:dyDescent="0.2">
      <c r="A734" s="159"/>
      <c r="B734" s="9" t="s">
        <v>25</v>
      </c>
      <c r="C734" s="8">
        <f>SUM(C602,C646)</f>
        <v>0</v>
      </c>
      <c r="D734" s="4"/>
      <c r="G734" s="170" t="s">
        <v>279</v>
      </c>
      <c r="H734" s="171"/>
      <c r="I734" s="171"/>
      <c r="J734" s="171"/>
      <c r="K734" s="171"/>
      <c r="L734" s="172"/>
      <c r="M734" s="21">
        <f>SUM(E730,P730)</f>
        <v>764</v>
      </c>
    </row>
    <row r="735" spans="1:18" x14ac:dyDescent="0.2">
      <c r="G735" s="170" t="s">
        <v>280</v>
      </c>
      <c r="H735" s="171"/>
      <c r="I735" s="171"/>
      <c r="J735" s="171"/>
      <c r="K735" s="171"/>
      <c r="L735" s="172"/>
      <c r="M735" s="21">
        <f>SUM(F730,Q730)</f>
        <v>60</v>
      </c>
    </row>
    <row r="736" spans="1:18" x14ac:dyDescent="0.2">
      <c r="G736" s="4"/>
      <c r="H736" s="4"/>
      <c r="I736" s="4"/>
      <c r="J736" s="4"/>
      <c r="K736" s="4"/>
      <c r="L736" s="4"/>
      <c r="M736" s="38"/>
    </row>
    <row r="738" spans="1:18" ht="31.5" x14ac:dyDescent="0.2">
      <c r="A738" s="157" t="s">
        <v>297</v>
      </c>
      <c r="B738" s="11" t="s">
        <v>106</v>
      </c>
      <c r="C738" s="13" t="s">
        <v>110</v>
      </c>
      <c r="D738" s="13" t="s">
        <v>3</v>
      </c>
      <c r="E738" s="13" t="s">
        <v>111</v>
      </c>
      <c r="F738" s="13" t="s">
        <v>112</v>
      </c>
      <c r="G738" s="29"/>
      <c r="H738" s="173" t="s">
        <v>107</v>
      </c>
      <c r="I738" s="173"/>
      <c r="J738" s="173"/>
      <c r="K738" s="173"/>
      <c r="L738" s="173"/>
      <c r="M738" s="173"/>
      <c r="N738" s="14" t="s">
        <v>110</v>
      </c>
      <c r="O738" s="14" t="s">
        <v>3</v>
      </c>
      <c r="P738" s="15" t="s">
        <v>196</v>
      </c>
      <c r="Q738" s="15" t="s">
        <v>112</v>
      </c>
      <c r="R738" s="17"/>
    </row>
    <row r="739" spans="1:18" x14ac:dyDescent="0.2">
      <c r="A739" s="158"/>
      <c r="B739" s="9" t="s">
        <v>108</v>
      </c>
      <c r="C739" s="10">
        <f t="shared" ref="C739:D741" si="117">SUM(C695,C704,C713,C722,C730)</f>
        <v>1215</v>
      </c>
      <c r="D739" s="7">
        <f t="shared" si="117"/>
        <v>69.25</v>
      </c>
      <c r="E739" s="187">
        <f>SUM(C739:C741)</f>
        <v>1985</v>
      </c>
      <c r="F739" s="187">
        <f>SUM(D739:D741)</f>
        <v>136.5</v>
      </c>
      <c r="G739" s="36"/>
      <c r="H739" s="177" t="s">
        <v>6</v>
      </c>
      <c r="I739" s="177"/>
      <c r="J739" s="177"/>
      <c r="K739" s="177"/>
      <c r="L739" s="177"/>
      <c r="M739" s="177"/>
      <c r="N739" s="10">
        <f t="shared" ref="N739:O741" si="118">SUM(N695,N704,N713,N722,N730)</f>
        <v>620</v>
      </c>
      <c r="O739" s="10">
        <f t="shared" si="118"/>
        <v>35.5</v>
      </c>
      <c r="P739" s="184">
        <f>SUM(N739:N741)</f>
        <v>3275</v>
      </c>
      <c r="Q739" s="184">
        <f>SUM(O739:O741)</f>
        <v>163.5</v>
      </c>
      <c r="R739" s="4"/>
    </row>
    <row r="740" spans="1:18" x14ac:dyDescent="0.2">
      <c r="A740" s="158"/>
      <c r="B740" s="9" t="s">
        <v>6</v>
      </c>
      <c r="C740" s="10">
        <f t="shared" si="117"/>
        <v>470</v>
      </c>
      <c r="D740" s="7">
        <f t="shared" si="117"/>
        <v>27.5</v>
      </c>
      <c r="E740" s="187"/>
      <c r="F740" s="187"/>
      <c r="G740" s="36"/>
      <c r="H740" s="177" t="s">
        <v>17</v>
      </c>
      <c r="I740" s="177"/>
      <c r="J740" s="177"/>
      <c r="K740" s="177"/>
      <c r="L740" s="177"/>
      <c r="M740" s="177"/>
      <c r="N740" s="10">
        <f t="shared" si="118"/>
        <v>1095</v>
      </c>
      <c r="O740" s="10">
        <f t="shared" si="118"/>
        <v>70</v>
      </c>
      <c r="P740" s="185"/>
      <c r="Q740" s="185"/>
      <c r="R740" s="4"/>
    </row>
    <row r="741" spans="1:18" x14ac:dyDescent="0.2">
      <c r="A741" s="158"/>
      <c r="B741" s="9" t="s">
        <v>7</v>
      </c>
      <c r="C741" s="10">
        <f t="shared" si="117"/>
        <v>300</v>
      </c>
      <c r="D741" s="7">
        <f t="shared" si="117"/>
        <v>39.75</v>
      </c>
      <c r="E741" s="187"/>
      <c r="F741" s="187"/>
      <c r="H741" s="177" t="s">
        <v>109</v>
      </c>
      <c r="I741" s="177"/>
      <c r="J741" s="177"/>
      <c r="K741" s="177"/>
      <c r="L741" s="177"/>
      <c r="M741" s="177"/>
      <c r="N741" s="10">
        <f t="shared" si="118"/>
        <v>1560</v>
      </c>
      <c r="O741" s="10">
        <f t="shared" si="118"/>
        <v>58</v>
      </c>
      <c r="P741" s="186"/>
      <c r="Q741" s="186"/>
    </row>
    <row r="742" spans="1:18" x14ac:dyDescent="0.2">
      <c r="A742" s="158"/>
      <c r="E742" s="4"/>
    </row>
    <row r="743" spans="1:18" x14ac:dyDescent="0.2">
      <c r="A743" s="159"/>
      <c r="B743" s="9" t="s">
        <v>25</v>
      </c>
      <c r="C743" s="8">
        <f>SUM(C699,C708,C717,C726,C734)</f>
        <v>19</v>
      </c>
      <c r="D743" s="4"/>
      <c r="G743" s="170" t="s">
        <v>281</v>
      </c>
      <c r="H743" s="171"/>
      <c r="I743" s="171"/>
      <c r="J743" s="171"/>
      <c r="K743" s="171"/>
      <c r="L743" s="172"/>
      <c r="M743" s="21">
        <f>SUM(E739,P739)</f>
        <v>5260</v>
      </c>
    </row>
    <row r="744" spans="1:18" x14ac:dyDescent="0.2">
      <c r="G744" s="170" t="s">
        <v>282</v>
      </c>
      <c r="H744" s="171"/>
      <c r="I744" s="171"/>
      <c r="J744" s="171"/>
      <c r="K744" s="171"/>
      <c r="L744" s="172"/>
      <c r="M744" s="21">
        <f>SUM(F739,Q739)</f>
        <v>300</v>
      </c>
    </row>
    <row r="748" spans="1:18" ht="24" customHeight="1" x14ac:dyDescent="0.2">
      <c r="A748" s="168" t="s">
        <v>283</v>
      </c>
      <c r="B748" s="169"/>
      <c r="C748" s="40">
        <f>SUM(P739)</f>
        <v>3275</v>
      </c>
    </row>
    <row r="749" spans="1:18" ht="24" customHeight="1" x14ac:dyDescent="0.2">
      <c r="A749" s="155" t="s">
        <v>284</v>
      </c>
      <c r="B749" s="156"/>
      <c r="C749" s="41">
        <f>SUM(Q739)</f>
        <v>163.5</v>
      </c>
    </row>
    <row r="750" spans="1:18" ht="25.5" customHeight="1" x14ac:dyDescent="0.2">
      <c r="B750" s="39" t="s">
        <v>285</v>
      </c>
      <c r="C750" s="41">
        <v>300</v>
      </c>
    </row>
    <row r="751" spans="1:18" ht="26.85" customHeight="1" x14ac:dyDescent="0.2">
      <c r="B751" s="16" t="s">
        <v>286</v>
      </c>
      <c r="C751" s="91">
        <f>C749/C750*100%</f>
        <v>0.54500000000000004</v>
      </c>
    </row>
  </sheetData>
  <mergeCells count="483">
    <mergeCell ref="A546:B546"/>
    <mergeCell ref="C541:C543"/>
    <mergeCell ref="D541:D543"/>
    <mergeCell ref="E541:E543"/>
    <mergeCell ref="B537:M537"/>
    <mergeCell ref="B540:B543"/>
    <mergeCell ref="A511:W511"/>
    <mergeCell ref="A512:W512"/>
    <mergeCell ref="A383:B383"/>
    <mergeCell ref="F473:V473"/>
    <mergeCell ref="E413:E415"/>
    <mergeCell ref="O413:V413"/>
    <mergeCell ref="R414:T414"/>
    <mergeCell ref="U414:V414"/>
    <mergeCell ref="A418:B418"/>
    <mergeCell ref="C427:C428"/>
    <mergeCell ref="D427:D428"/>
    <mergeCell ref="E427:E428"/>
    <mergeCell ref="L414:N414"/>
    <mergeCell ref="I414:K414"/>
    <mergeCell ref="A435:B435"/>
    <mergeCell ref="N468:V468"/>
    <mergeCell ref="B468:M468"/>
    <mergeCell ref="N408:V408"/>
    <mergeCell ref="A479:B479"/>
    <mergeCell ref="A482:B482"/>
    <mergeCell ref="A485:B485"/>
    <mergeCell ref="A494:B494"/>
    <mergeCell ref="B538:M538"/>
    <mergeCell ref="C540:E540"/>
    <mergeCell ref="B535:M535"/>
    <mergeCell ref="I542:K542"/>
    <mergeCell ref="L542:N542"/>
    <mergeCell ref="F540:V540"/>
    <mergeCell ref="A540:A543"/>
    <mergeCell ref="C587:V587"/>
    <mergeCell ref="U542:V542"/>
    <mergeCell ref="A473:A476"/>
    <mergeCell ref="B473:B476"/>
    <mergeCell ref="C474:C476"/>
    <mergeCell ref="F474:N474"/>
    <mergeCell ref="F475:H475"/>
    <mergeCell ref="C473:E473"/>
    <mergeCell ref="I475:K475"/>
    <mergeCell ref="E474:E476"/>
    <mergeCell ref="R475:T475"/>
    <mergeCell ref="O474:V474"/>
    <mergeCell ref="O475:Q475"/>
    <mergeCell ref="U475:V475"/>
    <mergeCell ref="D474:D476"/>
    <mergeCell ref="L475:N475"/>
    <mergeCell ref="F542:H542"/>
    <mergeCell ref="F541:N541"/>
    <mergeCell ref="N535:V535"/>
    <mergeCell ref="A497:B497"/>
    <mergeCell ref="A500:B500"/>
    <mergeCell ref="A549:B549"/>
    <mergeCell ref="A552:B552"/>
    <mergeCell ref="A565:B565"/>
    <mergeCell ref="O620:V620"/>
    <mergeCell ref="O621:Q621"/>
    <mergeCell ref="C577:V577"/>
    <mergeCell ref="C572:V572"/>
    <mergeCell ref="B614:M614"/>
    <mergeCell ref="B616:M616"/>
    <mergeCell ref="R621:T621"/>
    <mergeCell ref="U621:V621"/>
    <mergeCell ref="N614:V614"/>
    <mergeCell ref="N615:V615"/>
    <mergeCell ref="C620:C622"/>
    <mergeCell ref="C619:E619"/>
    <mergeCell ref="F619:V619"/>
    <mergeCell ref="I621:K621"/>
    <mergeCell ref="L621:N621"/>
    <mergeCell ref="D620:D622"/>
    <mergeCell ref="E620:E622"/>
    <mergeCell ref="F621:H621"/>
    <mergeCell ref="A592:B592"/>
    <mergeCell ref="F620:N620"/>
    <mergeCell ref="C582:V582"/>
    <mergeCell ref="C592:V592"/>
    <mergeCell ref="B617:M617"/>
    <mergeCell ref="B619:B622"/>
    <mergeCell ref="F412:V412"/>
    <mergeCell ref="O288:Q288"/>
    <mergeCell ref="A292:B292"/>
    <mergeCell ref="B286:B289"/>
    <mergeCell ref="C287:C289"/>
    <mergeCell ref="D287:D289"/>
    <mergeCell ref="N407:V407"/>
    <mergeCell ref="B407:M407"/>
    <mergeCell ref="N342:V342"/>
    <mergeCell ref="O348:Q348"/>
    <mergeCell ref="R348:T348"/>
    <mergeCell ref="U348:V348"/>
    <mergeCell ref="F347:N347"/>
    <mergeCell ref="F348:H348"/>
    <mergeCell ref="O347:V347"/>
    <mergeCell ref="E299:E302"/>
    <mergeCell ref="A315:B315"/>
    <mergeCell ref="C347:C349"/>
    <mergeCell ref="D347:D349"/>
    <mergeCell ref="E347:E349"/>
    <mergeCell ref="C346:E346"/>
    <mergeCell ref="A352:B352"/>
    <mergeCell ref="B150:M150"/>
    <mergeCell ref="A152:A155"/>
    <mergeCell ref="B152:B155"/>
    <mergeCell ref="C164:V164"/>
    <mergeCell ref="C86:C88"/>
    <mergeCell ref="D86:D88"/>
    <mergeCell ref="E171:E172"/>
    <mergeCell ref="C153:C155"/>
    <mergeCell ref="D153:D155"/>
    <mergeCell ref="E153:E155"/>
    <mergeCell ref="F153:N153"/>
    <mergeCell ref="E165:E167"/>
    <mergeCell ref="U154:V154"/>
    <mergeCell ref="A158:B158"/>
    <mergeCell ref="A161:B161"/>
    <mergeCell ref="A169:B169"/>
    <mergeCell ref="L154:N154"/>
    <mergeCell ref="F154:H154"/>
    <mergeCell ref="F152:V152"/>
    <mergeCell ref="C152:E152"/>
    <mergeCell ref="I154:K154"/>
    <mergeCell ref="B149:M149"/>
    <mergeCell ref="A99:B99"/>
    <mergeCell ref="C99:V99"/>
    <mergeCell ref="B100:B103"/>
    <mergeCell ref="A134:B134"/>
    <mergeCell ref="B147:M147"/>
    <mergeCell ref="N147:V147"/>
    <mergeCell ref="B82:M82"/>
    <mergeCell ref="B83:M83"/>
    <mergeCell ref="A96:B96"/>
    <mergeCell ref="A85:A88"/>
    <mergeCell ref="B85:B88"/>
    <mergeCell ref="A129:A130"/>
    <mergeCell ref="A131:V131"/>
    <mergeCell ref="A89:W89"/>
    <mergeCell ref="A97:W97"/>
    <mergeCell ref="A109:W109"/>
    <mergeCell ref="A114:W114"/>
    <mergeCell ref="A120:W120"/>
    <mergeCell ref="A124:W124"/>
    <mergeCell ref="F87:H87"/>
    <mergeCell ref="L87:N87"/>
    <mergeCell ref="C85:E85"/>
    <mergeCell ref="F85:V85"/>
    <mergeCell ref="R87:T87"/>
    <mergeCell ref="U87:V87"/>
    <mergeCell ref="E86:E88"/>
    <mergeCell ref="N80:V80"/>
    <mergeCell ref="B81:M81"/>
    <mergeCell ref="N81:V81"/>
    <mergeCell ref="C29:C31"/>
    <mergeCell ref="D29:D31"/>
    <mergeCell ref="F29:F31"/>
    <mergeCell ref="G29:V29"/>
    <mergeCell ref="B29:B31"/>
    <mergeCell ref="B26:B28"/>
    <mergeCell ref="G26:V26"/>
    <mergeCell ref="E29:E31"/>
    <mergeCell ref="C26:C28"/>
    <mergeCell ref="D26:D28"/>
    <mergeCell ref="F26:F28"/>
    <mergeCell ref="A43:B43"/>
    <mergeCell ref="A46:B46"/>
    <mergeCell ref="A49:B49"/>
    <mergeCell ref="A52:B52"/>
    <mergeCell ref="A61:B61"/>
    <mergeCell ref="E15:E18"/>
    <mergeCell ref="I8:K8"/>
    <mergeCell ref="F86:N86"/>
    <mergeCell ref="I87:K87"/>
    <mergeCell ref="F64:N64"/>
    <mergeCell ref="A59:W59"/>
    <mergeCell ref="U8:V8"/>
    <mergeCell ref="R8:T8"/>
    <mergeCell ref="F7:N7"/>
    <mergeCell ref="L8:N8"/>
    <mergeCell ref="F8:H8"/>
    <mergeCell ref="F16:F18"/>
    <mergeCell ref="F15:V15"/>
    <mergeCell ref="A10:W10"/>
    <mergeCell ref="A23:W23"/>
    <mergeCell ref="A40:W40"/>
    <mergeCell ref="A44:W44"/>
    <mergeCell ref="A47:W47"/>
    <mergeCell ref="A50:W50"/>
    <mergeCell ref="A53:W53"/>
    <mergeCell ref="A54:W54"/>
    <mergeCell ref="A39:B39"/>
    <mergeCell ref="E26:E28"/>
    <mergeCell ref="B80:M80"/>
    <mergeCell ref="C567:V567"/>
    <mergeCell ref="N469:V469"/>
    <mergeCell ref="B4:M4"/>
    <mergeCell ref="O7:V7"/>
    <mergeCell ref="B1:M1"/>
    <mergeCell ref="B2:M2"/>
    <mergeCell ref="D7:D9"/>
    <mergeCell ref="B148:M148"/>
    <mergeCell ref="N148:V148"/>
    <mergeCell ref="A122:B122"/>
    <mergeCell ref="A127:B127"/>
    <mergeCell ref="A133:B133"/>
    <mergeCell ref="N1:V1"/>
    <mergeCell ref="N2:V2"/>
    <mergeCell ref="C7:C9"/>
    <mergeCell ref="A58:B58"/>
    <mergeCell ref="E7:E9"/>
    <mergeCell ref="B3:M3"/>
    <mergeCell ref="B6:B9"/>
    <mergeCell ref="A6:A9"/>
    <mergeCell ref="A22:B22"/>
    <mergeCell ref="B15:B18"/>
    <mergeCell ref="C15:C18"/>
    <mergeCell ref="D15:D18"/>
    <mergeCell ref="N689:V689"/>
    <mergeCell ref="A231:B231"/>
    <mergeCell ref="C232:C234"/>
    <mergeCell ref="A176:A177"/>
    <mergeCell ref="C6:E6"/>
    <mergeCell ref="F6:V6"/>
    <mergeCell ref="N688:V688"/>
    <mergeCell ref="B688:L688"/>
    <mergeCell ref="D358:D361"/>
    <mergeCell ref="A598:B598"/>
    <mergeCell ref="A619:A622"/>
    <mergeCell ref="A376:B376"/>
    <mergeCell ref="A303:B303"/>
    <mergeCell ref="U288:V288"/>
    <mergeCell ref="C176:C177"/>
    <mergeCell ref="D176:D177"/>
    <mergeCell ref="E176:E177"/>
    <mergeCell ref="C220:E220"/>
    <mergeCell ref="F220:V220"/>
    <mergeCell ref="B215:M215"/>
    <mergeCell ref="B217:M217"/>
    <mergeCell ref="I222:K222"/>
    <mergeCell ref="A248:B248"/>
    <mergeCell ref="A251:B251"/>
    <mergeCell ref="D171:D172"/>
    <mergeCell ref="A220:A223"/>
    <mergeCell ref="B220:B223"/>
    <mergeCell ref="C221:C223"/>
    <mergeCell ref="D221:D223"/>
    <mergeCell ref="E221:E223"/>
    <mergeCell ref="C299:C302"/>
    <mergeCell ref="D299:D302"/>
    <mergeCell ref="E287:E289"/>
    <mergeCell ref="A171:A172"/>
    <mergeCell ref="C171:C172"/>
    <mergeCell ref="A236:B236"/>
    <mergeCell ref="A226:B226"/>
    <mergeCell ref="A228:B228"/>
    <mergeCell ref="A286:A289"/>
    <mergeCell ref="Q695:Q697"/>
    <mergeCell ref="E704:E706"/>
    <mergeCell ref="E722:E724"/>
    <mergeCell ref="E730:E732"/>
    <mergeCell ref="E713:E715"/>
    <mergeCell ref="F722:F724"/>
    <mergeCell ref="E739:E741"/>
    <mergeCell ref="F739:F741"/>
    <mergeCell ref="F730:F732"/>
    <mergeCell ref="P730:P732"/>
    <mergeCell ref="Q730:Q732"/>
    <mergeCell ref="P739:P741"/>
    <mergeCell ref="Q739:Q741"/>
    <mergeCell ref="P695:P697"/>
    <mergeCell ref="H695:M695"/>
    <mergeCell ref="H696:M696"/>
    <mergeCell ref="H697:M697"/>
    <mergeCell ref="H694:M694"/>
    <mergeCell ref="E695:E697"/>
    <mergeCell ref="F695:F697"/>
    <mergeCell ref="G699:L699"/>
    <mergeCell ref="G700:L700"/>
    <mergeCell ref="A625:B625"/>
    <mergeCell ref="A628:B628"/>
    <mergeCell ref="A631:B631"/>
    <mergeCell ref="A634:B634"/>
    <mergeCell ref="A637:B637"/>
    <mergeCell ref="B166:B167"/>
    <mergeCell ref="A164:B164"/>
    <mergeCell ref="C165:C167"/>
    <mergeCell ref="D165:D167"/>
    <mergeCell ref="A180:B180"/>
    <mergeCell ref="A597:B597"/>
    <mergeCell ref="A572:B572"/>
    <mergeCell ref="A573:B573"/>
    <mergeCell ref="A578:B578"/>
    <mergeCell ref="A582:B582"/>
    <mergeCell ref="A593:B593"/>
    <mergeCell ref="A193:B193"/>
    <mergeCell ref="B299:B302"/>
    <mergeCell ref="A318:B318"/>
    <mergeCell ref="D232:D234"/>
    <mergeCell ref="B358:B361"/>
    <mergeCell ref="C358:C361"/>
    <mergeCell ref="A510:B510"/>
    <mergeCell ref="B471:M471"/>
    <mergeCell ref="A384:B384"/>
    <mergeCell ref="A449:B449"/>
    <mergeCell ref="A506:B506"/>
    <mergeCell ref="A509:B509"/>
    <mergeCell ref="B343:M343"/>
    <mergeCell ref="A448:B448"/>
    <mergeCell ref="A427:A428"/>
    <mergeCell ref="A558:B558"/>
    <mergeCell ref="O287:V287"/>
    <mergeCell ref="E232:E234"/>
    <mergeCell ref="N341:V341"/>
    <mergeCell ref="O541:V541"/>
    <mergeCell ref="O542:Q542"/>
    <mergeCell ref="A362:B362"/>
    <mergeCell ref="A380:B380"/>
    <mergeCell ref="C413:C415"/>
    <mergeCell ref="D413:D415"/>
    <mergeCell ref="A424:B424"/>
    <mergeCell ref="F287:N287"/>
    <mergeCell ref="R542:T542"/>
    <mergeCell ref="A325:B325"/>
    <mergeCell ref="B341:M341"/>
    <mergeCell ref="B409:M409"/>
    <mergeCell ref="F413:N413"/>
    <mergeCell ref="O414:Q414"/>
    <mergeCell ref="A357:B357"/>
    <mergeCell ref="L288:N288"/>
    <mergeCell ref="C412:E412"/>
    <mergeCell ref="B410:M410"/>
    <mergeCell ref="A108:B108"/>
    <mergeCell ref="A113:B113"/>
    <mergeCell ref="A116:B116"/>
    <mergeCell ref="A119:B119"/>
    <mergeCell ref="C100:C103"/>
    <mergeCell ref="D100:D103"/>
    <mergeCell ref="E100:E103"/>
    <mergeCell ref="F100:F103"/>
    <mergeCell ref="F346:V346"/>
    <mergeCell ref="A259:B259"/>
    <mergeCell ref="A326:B326"/>
    <mergeCell ref="A322:B322"/>
    <mergeCell ref="A255:B255"/>
    <mergeCell ref="A258:B258"/>
    <mergeCell ref="B284:M284"/>
    <mergeCell ref="C286:E286"/>
    <mergeCell ref="F286:V286"/>
    <mergeCell ref="F288:H288"/>
    <mergeCell ref="A346:A349"/>
    <mergeCell ref="A295:B295"/>
    <mergeCell ref="A190:B190"/>
    <mergeCell ref="U222:V222"/>
    <mergeCell ref="F222:H222"/>
    <mergeCell ref="F221:N221"/>
    <mergeCell ref="G744:L744"/>
    <mergeCell ref="H703:M703"/>
    <mergeCell ref="H704:M704"/>
    <mergeCell ref="H705:M705"/>
    <mergeCell ref="O8:Q8"/>
    <mergeCell ref="O86:V86"/>
    <mergeCell ref="O87:Q87"/>
    <mergeCell ref="O153:V153"/>
    <mergeCell ref="O154:Q154"/>
    <mergeCell ref="O221:V221"/>
    <mergeCell ref="O222:Q222"/>
    <mergeCell ref="N536:V536"/>
    <mergeCell ref="R154:T154"/>
    <mergeCell ref="I348:K348"/>
    <mergeCell ref="L348:N348"/>
    <mergeCell ref="F414:H414"/>
    <mergeCell ref="B470:M470"/>
    <mergeCell ref="B412:B415"/>
    <mergeCell ref="A445:B445"/>
    <mergeCell ref="B283:M283"/>
    <mergeCell ref="N281:V281"/>
    <mergeCell ref="A355:B355"/>
    <mergeCell ref="B233:B234"/>
    <mergeCell ref="C231:V231"/>
    <mergeCell ref="N282:V282"/>
    <mergeCell ref="R288:T288"/>
    <mergeCell ref="B218:M218"/>
    <mergeCell ref="H715:M715"/>
    <mergeCell ref="H712:M712"/>
    <mergeCell ref="P713:P715"/>
    <mergeCell ref="Q713:Q715"/>
    <mergeCell ref="F713:F715"/>
    <mergeCell ref="P722:P724"/>
    <mergeCell ref="Q722:Q724"/>
    <mergeCell ref="G717:L717"/>
    <mergeCell ref="H706:M706"/>
    <mergeCell ref="F704:F706"/>
    <mergeCell ref="Q704:Q706"/>
    <mergeCell ref="P704:P706"/>
    <mergeCell ref="G708:L708"/>
    <mergeCell ref="G709:L709"/>
    <mergeCell ref="H714:M714"/>
    <mergeCell ref="H713:M713"/>
    <mergeCell ref="A245:B245"/>
    <mergeCell ref="I288:K288"/>
    <mergeCell ref="B281:M281"/>
    <mergeCell ref="L222:N222"/>
    <mergeCell ref="R222:T222"/>
    <mergeCell ref="G743:L743"/>
    <mergeCell ref="H738:M738"/>
    <mergeCell ref="G718:L718"/>
    <mergeCell ref="G726:L726"/>
    <mergeCell ref="G727:L727"/>
    <mergeCell ref="G734:L734"/>
    <mergeCell ref="G735:L735"/>
    <mergeCell ref="H730:M730"/>
    <mergeCell ref="H731:M731"/>
    <mergeCell ref="H732:M732"/>
    <mergeCell ref="H729:M729"/>
    <mergeCell ref="H721:M721"/>
    <mergeCell ref="H722:M722"/>
    <mergeCell ref="H723:M723"/>
    <mergeCell ref="H724:M724"/>
    <mergeCell ref="H739:M739"/>
    <mergeCell ref="H740:M740"/>
    <mergeCell ref="H741:M741"/>
    <mergeCell ref="A749:B749"/>
    <mergeCell ref="A738:A743"/>
    <mergeCell ref="A729:A734"/>
    <mergeCell ref="A721:A726"/>
    <mergeCell ref="A712:A718"/>
    <mergeCell ref="A703:A709"/>
    <mergeCell ref="A555:B555"/>
    <mergeCell ref="A694:A700"/>
    <mergeCell ref="A640:B640"/>
    <mergeCell ref="A567:B567"/>
    <mergeCell ref="A568:B568"/>
    <mergeCell ref="A577:B577"/>
    <mergeCell ref="A588:B588"/>
    <mergeCell ref="A583:B583"/>
    <mergeCell ref="A587:B587"/>
    <mergeCell ref="A561:B561"/>
    <mergeCell ref="A748:B748"/>
    <mergeCell ref="A123:W123"/>
    <mergeCell ref="A128:W128"/>
    <mergeCell ref="A117:W117"/>
    <mergeCell ref="A327:W327"/>
    <mergeCell ref="A328:W328"/>
    <mergeCell ref="A385:W385"/>
    <mergeCell ref="A386:W386"/>
    <mergeCell ref="A450:W450"/>
    <mergeCell ref="A451:W451"/>
    <mergeCell ref="A412:A415"/>
    <mergeCell ref="B344:M344"/>
    <mergeCell ref="N216:V216"/>
    <mergeCell ref="N215:V215"/>
    <mergeCell ref="B346:B349"/>
    <mergeCell ref="A370:B370"/>
    <mergeCell ref="A373:B373"/>
    <mergeCell ref="A438:B438"/>
    <mergeCell ref="A441:B441"/>
    <mergeCell ref="A421:B421"/>
    <mergeCell ref="A298:B298"/>
    <mergeCell ref="A183:B183"/>
    <mergeCell ref="A186:B186"/>
    <mergeCell ref="E358:E361"/>
    <mergeCell ref="A312:B312"/>
    <mergeCell ref="B427:B428"/>
    <mergeCell ref="F427:F428"/>
    <mergeCell ref="G427:G428"/>
    <mergeCell ref="H427:H428"/>
    <mergeCell ref="I427:I428"/>
    <mergeCell ref="J427:J428"/>
    <mergeCell ref="K427:K428"/>
    <mergeCell ref="L427:L428"/>
    <mergeCell ref="M427:M428"/>
    <mergeCell ref="N427:N428"/>
    <mergeCell ref="O427:O428"/>
    <mergeCell ref="P427:P428"/>
    <mergeCell ref="Q427:Q428"/>
    <mergeCell ref="R427:R428"/>
    <mergeCell ref="S427:S428"/>
    <mergeCell ref="T427:T428"/>
    <mergeCell ref="U427:U428"/>
    <mergeCell ref="V427:V428"/>
  </mergeCells>
  <phoneticPr fontId="0" type="noConversion"/>
  <printOptions horizontalCentered="1" verticalCentered="1"/>
  <pageMargins left="0" right="0" top="0.11811023622047245" bottom="0.11811023622047245" header="0.39370078740157483" footer="0"/>
  <pageSetup paperSize="8" scale="77" fitToHeight="0" orientation="landscape" r:id="rId1"/>
  <headerFooter alignWithMargins="0">
    <oddFooter>&amp;C&amp;"Times New Roman,Pogrubiona"Plan studiów - Fizjoterapia 2024-2029</oddFooter>
  </headerFooter>
  <rowBreaks count="10" manualBreakCount="10">
    <brk id="77" max="16383" man="1"/>
    <brk id="145" max="16383" man="1"/>
    <brk id="209" max="16383" man="1"/>
    <brk id="275" max="16383" man="1"/>
    <brk id="338" max="16383" man="1"/>
    <brk id="403" max="16383" man="1"/>
    <brk id="464" max="16383" man="1"/>
    <brk id="527" max="16383" man="1"/>
    <brk id="612" max="16383" man="1"/>
    <brk id="667" max="16383" man="1"/>
  </rowBreaks>
  <colBreaks count="1" manualBreakCount="1">
    <brk id="22" max="1048575" man="1"/>
  </colBreaks>
  <ignoredErrors>
    <ignoredError sqref="C300:D302 C359:D361 C428:D428 C15" formulaRange="1"/>
    <ignoredError sqref="D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studiów FZ 2025-2030</vt:lpstr>
      <vt:lpstr>'Plan studiów FZ 2025-2030'!Obszar_wydruku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Jolanta Moritz</cp:lastModifiedBy>
  <cp:lastPrinted>2024-05-07T08:45:58Z</cp:lastPrinted>
  <dcterms:created xsi:type="dcterms:W3CDTF">1997-02-26T13:46:56Z</dcterms:created>
  <dcterms:modified xsi:type="dcterms:W3CDTF">2025-05-26T10:17:07Z</dcterms:modified>
</cp:coreProperties>
</file>