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Fizjoterapia\"/>
    </mc:Choice>
  </mc:AlternateContent>
  <xr:revisionPtr revIDLastSave="0" documentId="8_{1AD7028E-C267-4C7C-A4D4-FA6E6808B136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Plan studiów FZ 2022-2027" sheetId="2" r:id="rId1"/>
  </sheets>
  <calcPr calcId="191029"/>
</workbook>
</file>

<file path=xl/calcChain.xml><?xml version="1.0" encoding="utf-8"?>
<calcChain xmlns="http://schemas.openxmlformats.org/spreadsheetml/2006/main">
  <c r="D40" i="2" l="1"/>
  <c r="E41" i="2"/>
  <c r="D41" i="2"/>
  <c r="E34" i="2"/>
  <c r="E32" i="2"/>
  <c r="E33" i="2"/>
  <c r="E35" i="2"/>
  <c r="E36" i="2"/>
  <c r="E37" i="2"/>
  <c r="D33" i="2"/>
  <c r="D34" i="2"/>
  <c r="D35" i="2"/>
  <c r="D36" i="2"/>
  <c r="D37" i="2"/>
  <c r="D32" i="2"/>
  <c r="D29" i="2"/>
  <c r="E29" i="2"/>
  <c r="E26" i="2"/>
  <c r="D26" i="2"/>
  <c r="D25" i="2"/>
  <c r="D24" i="2"/>
  <c r="E24" i="2"/>
  <c r="E21" i="2"/>
  <c r="E20" i="2"/>
  <c r="E19" i="2"/>
  <c r="D19" i="2"/>
  <c r="E15" i="2"/>
  <c r="D15" i="2"/>
  <c r="E12" i="2"/>
  <c r="E13" i="2"/>
  <c r="E14" i="2"/>
  <c r="E11" i="2"/>
  <c r="D14" i="2"/>
  <c r="D13" i="2"/>
  <c r="D12" i="2"/>
  <c r="D11" i="2"/>
  <c r="E97" i="2"/>
  <c r="D20" i="2"/>
  <c r="D21" i="2"/>
  <c r="S22" i="2"/>
  <c r="E124" i="2"/>
  <c r="E123" i="2"/>
  <c r="D124" i="2"/>
  <c r="D123" i="2"/>
  <c r="D116" i="2"/>
  <c r="E116" i="2"/>
  <c r="E117" i="2" s="1"/>
  <c r="D104" i="2"/>
  <c r="D105" i="2"/>
  <c r="E104" i="2"/>
  <c r="E105" i="2"/>
  <c r="E103" i="2"/>
  <c r="D99" i="2"/>
  <c r="E99" i="2"/>
  <c r="E40" i="2"/>
  <c r="E42" i="2" s="1"/>
  <c r="G729" i="2"/>
  <c r="H729" i="2"/>
  <c r="J729" i="2"/>
  <c r="K729" i="2"/>
  <c r="M729" i="2"/>
  <c r="N729" i="2"/>
  <c r="P729" i="2"/>
  <c r="Q729" i="2"/>
  <c r="S729" i="2"/>
  <c r="T729" i="2"/>
  <c r="V729" i="2"/>
  <c r="W729" i="2"/>
  <c r="G726" i="2"/>
  <c r="G730" i="2" s="1"/>
  <c r="H726" i="2"/>
  <c r="J726" i="2"/>
  <c r="K726" i="2"/>
  <c r="M726" i="2"/>
  <c r="N726" i="2"/>
  <c r="P726" i="2"/>
  <c r="Q726" i="2"/>
  <c r="S726" i="2"/>
  <c r="S730" i="2" s="1"/>
  <c r="T726" i="2"/>
  <c r="V726" i="2"/>
  <c r="W726" i="2"/>
  <c r="W730" i="2" s="1"/>
  <c r="D728" i="2"/>
  <c r="D729" i="2" s="1"/>
  <c r="E728" i="2"/>
  <c r="E729" i="2" s="1"/>
  <c r="E725" i="2"/>
  <c r="E726" i="2" s="1"/>
  <c r="D725" i="2"/>
  <c r="E684" i="2"/>
  <c r="E685" i="2"/>
  <c r="D684" i="2"/>
  <c r="D685" i="2"/>
  <c r="E683" i="2"/>
  <c r="D683" i="2"/>
  <c r="G682" i="2"/>
  <c r="H682" i="2"/>
  <c r="J682" i="2"/>
  <c r="K682" i="2"/>
  <c r="M682" i="2"/>
  <c r="N682" i="2"/>
  <c r="P682" i="2"/>
  <c r="Q682" i="2"/>
  <c r="S682" i="2"/>
  <c r="T682" i="2"/>
  <c r="V682" i="2"/>
  <c r="W682" i="2"/>
  <c r="E679" i="2"/>
  <c r="E680" i="2"/>
  <c r="D679" i="2"/>
  <c r="D680" i="2"/>
  <c r="E678" i="2"/>
  <c r="D678" i="2"/>
  <c r="G677" i="2"/>
  <c r="H677" i="2"/>
  <c r="J677" i="2"/>
  <c r="K677" i="2"/>
  <c r="M677" i="2"/>
  <c r="N677" i="2"/>
  <c r="P677" i="2"/>
  <c r="Q677" i="2"/>
  <c r="S677" i="2"/>
  <c r="T677" i="2"/>
  <c r="V677" i="2"/>
  <c r="W677" i="2"/>
  <c r="E674" i="2"/>
  <c r="E675" i="2"/>
  <c r="D674" i="2"/>
  <c r="D675" i="2"/>
  <c r="E673" i="2"/>
  <c r="D673" i="2"/>
  <c r="G672" i="2"/>
  <c r="H672" i="2"/>
  <c r="J672" i="2"/>
  <c r="K672" i="2"/>
  <c r="M672" i="2"/>
  <c r="N672" i="2"/>
  <c r="P672" i="2"/>
  <c r="Q672" i="2"/>
  <c r="S672" i="2"/>
  <c r="T672" i="2"/>
  <c r="V672" i="2"/>
  <c r="W672" i="2"/>
  <c r="E669" i="2"/>
  <c r="E670" i="2"/>
  <c r="D669" i="2"/>
  <c r="D670" i="2"/>
  <c r="E668" i="2"/>
  <c r="D668" i="2"/>
  <c r="G667" i="2"/>
  <c r="H667" i="2"/>
  <c r="J667" i="2"/>
  <c r="K667" i="2"/>
  <c r="M667" i="2"/>
  <c r="N667" i="2"/>
  <c r="P667" i="2"/>
  <c r="Q667" i="2"/>
  <c r="S667" i="2"/>
  <c r="T667" i="2"/>
  <c r="V667" i="2"/>
  <c r="W667" i="2"/>
  <c r="E664" i="2"/>
  <c r="E665" i="2"/>
  <c r="D664" i="2"/>
  <c r="D665" i="2"/>
  <c r="E663" i="2"/>
  <c r="D663" i="2"/>
  <c r="G662" i="2"/>
  <c r="H662" i="2"/>
  <c r="J662" i="2"/>
  <c r="K662" i="2"/>
  <c r="M662" i="2"/>
  <c r="N662" i="2"/>
  <c r="P662" i="2"/>
  <c r="Q662" i="2"/>
  <c r="S662" i="2"/>
  <c r="T662" i="2"/>
  <c r="V662" i="2"/>
  <c r="W662" i="2"/>
  <c r="E659" i="2"/>
  <c r="E660" i="2"/>
  <c r="E658" i="2"/>
  <c r="D659" i="2"/>
  <c r="D660" i="2"/>
  <c r="D658" i="2"/>
  <c r="G657" i="2"/>
  <c r="H657" i="2"/>
  <c r="J657" i="2"/>
  <c r="K657" i="2"/>
  <c r="K686" i="2" s="1"/>
  <c r="M657" i="2"/>
  <c r="N657" i="2"/>
  <c r="P657" i="2"/>
  <c r="Q657" i="2"/>
  <c r="S657" i="2"/>
  <c r="S686" i="2" s="1"/>
  <c r="T657" i="2"/>
  <c r="V657" i="2"/>
  <c r="W657" i="2"/>
  <c r="W686" i="2" s="1"/>
  <c r="E650" i="2"/>
  <c r="G650" i="2"/>
  <c r="H650" i="2"/>
  <c r="J650" i="2"/>
  <c r="K650" i="2"/>
  <c r="M650" i="2"/>
  <c r="N650" i="2"/>
  <c r="P650" i="2"/>
  <c r="Q650" i="2"/>
  <c r="S650" i="2"/>
  <c r="T650" i="2"/>
  <c r="V650" i="2"/>
  <c r="W650" i="2"/>
  <c r="G647" i="2"/>
  <c r="H647" i="2"/>
  <c r="J647" i="2"/>
  <c r="K647" i="2"/>
  <c r="M647" i="2"/>
  <c r="N647" i="2"/>
  <c r="P647" i="2"/>
  <c r="Q647" i="2"/>
  <c r="S647" i="2"/>
  <c r="T647" i="2"/>
  <c r="V647" i="2"/>
  <c r="W647" i="2"/>
  <c r="E654" i="2"/>
  <c r="G654" i="2"/>
  <c r="H654" i="2"/>
  <c r="J654" i="2"/>
  <c r="K654" i="2"/>
  <c r="M654" i="2"/>
  <c r="N654" i="2"/>
  <c r="P654" i="2"/>
  <c r="Q654" i="2"/>
  <c r="S654" i="2"/>
  <c r="T654" i="2"/>
  <c r="V654" i="2"/>
  <c r="W654" i="2"/>
  <c r="E644" i="2"/>
  <c r="G644" i="2"/>
  <c r="H644" i="2"/>
  <c r="J644" i="2"/>
  <c r="K644" i="2"/>
  <c r="M644" i="2"/>
  <c r="N644" i="2"/>
  <c r="P644" i="2"/>
  <c r="Q644" i="2"/>
  <c r="S644" i="2"/>
  <c r="T644" i="2"/>
  <c r="V644" i="2"/>
  <c r="E640" i="2"/>
  <c r="E641" i="2" s="1"/>
  <c r="D640" i="2"/>
  <c r="D641" i="2" s="1"/>
  <c r="E637" i="2"/>
  <c r="E638" i="2" s="1"/>
  <c r="D637" i="2"/>
  <c r="D638" i="2" s="1"/>
  <c r="G638" i="2"/>
  <c r="H638" i="2"/>
  <c r="J638" i="2"/>
  <c r="K638" i="2"/>
  <c r="M638" i="2"/>
  <c r="N638" i="2"/>
  <c r="P638" i="2"/>
  <c r="Q638" i="2"/>
  <c r="S638" i="2"/>
  <c r="T638" i="2"/>
  <c r="V638" i="2"/>
  <c r="W638" i="2"/>
  <c r="E635" i="2"/>
  <c r="G635" i="2"/>
  <c r="H635" i="2"/>
  <c r="J635" i="2"/>
  <c r="K635" i="2"/>
  <c r="M635" i="2"/>
  <c r="N635" i="2"/>
  <c r="P635" i="2"/>
  <c r="Q635" i="2"/>
  <c r="S635" i="2"/>
  <c r="T635" i="2"/>
  <c r="V635" i="2"/>
  <c r="W635" i="2"/>
  <c r="E579" i="2"/>
  <c r="E580" i="2"/>
  <c r="E581" i="2"/>
  <c r="D579" i="2"/>
  <c r="D580" i="2"/>
  <c r="D581" i="2"/>
  <c r="E578" i="2"/>
  <c r="D578" i="2"/>
  <c r="E574" i="2"/>
  <c r="E575" i="2" s="1"/>
  <c r="D574" i="2"/>
  <c r="E563" i="2"/>
  <c r="E564" i="2"/>
  <c r="E565" i="2"/>
  <c r="E566" i="2"/>
  <c r="E567" i="2"/>
  <c r="E568" i="2"/>
  <c r="D563" i="2"/>
  <c r="D564" i="2"/>
  <c r="D565" i="2"/>
  <c r="D566" i="2"/>
  <c r="D567" i="2"/>
  <c r="D568" i="2"/>
  <c r="E562" i="2"/>
  <c r="D562" i="2"/>
  <c r="E585" i="2"/>
  <c r="G585" i="2"/>
  <c r="H585" i="2"/>
  <c r="J585" i="2"/>
  <c r="K585" i="2"/>
  <c r="M585" i="2"/>
  <c r="N585" i="2"/>
  <c r="P585" i="2"/>
  <c r="Q585" i="2"/>
  <c r="S585" i="2"/>
  <c r="T585" i="2"/>
  <c r="V585" i="2"/>
  <c r="W585" i="2"/>
  <c r="G582" i="2"/>
  <c r="H582" i="2"/>
  <c r="J582" i="2"/>
  <c r="K582" i="2"/>
  <c r="M582" i="2"/>
  <c r="N582" i="2"/>
  <c r="P582" i="2"/>
  <c r="Q582" i="2"/>
  <c r="S582" i="2"/>
  <c r="T582" i="2"/>
  <c r="V582" i="2"/>
  <c r="W582" i="2"/>
  <c r="G575" i="2"/>
  <c r="H575" i="2"/>
  <c r="J575" i="2"/>
  <c r="K575" i="2"/>
  <c r="M575" i="2"/>
  <c r="N575" i="2"/>
  <c r="P575" i="2"/>
  <c r="Q575" i="2"/>
  <c r="S575" i="2"/>
  <c r="T575" i="2"/>
  <c r="V575" i="2"/>
  <c r="W575" i="2"/>
  <c r="W586" i="2" s="1"/>
  <c r="E572" i="2"/>
  <c r="G572" i="2"/>
  <c r="H572" i="2"/>
  <c r="J572" i="2"/>
  <c r="K572" i="2"/>
  <c r="M572" i="2"/>
  <c r="N572" i="2"/>
  <c r="P572" i="2"/>
  <c r="Q572" i="2"/>
  <c r="S572" i="2"/>
  <c r="T572" i="2"/>
  <c r="V572" i="2"/>
  <c r="W572" i="2"/>
  <c r="G569" i="2"/>
  <c r="H569" i="2"/>
  <c r="J569" i="2"/>
  <c r="K569" i="2"/>
  <c r="M569" i="2"/>
  <c r="N569" i="2"/>
  <c r="P569" i="2"/>
  <c r="Q569" i="2"/>
  <c r="S569" i="2"/>
  <c r="T569" i="2"/>
  <c r="V569" i="2"/>
  <c r="W569" i="2"/>
  <c r="E560" i="2"/>
  <c r="G560" i="2"/>
  <c r="H560" i="2"/>
  <c r="J560" i="2"/>
  <c r="K560" i="2"/>
  <c r="M560" i="2"/>
  <c r="N560" i="2"/>
  <c r="P560" i="2"/>
  <c r="Q560" i="2"/>
  <c r="S560" i="2"/>
  <c r="T560" i="2"/>
  <c r="V560" i="2"/>
  <c r="W560" i="2"/>
  <c r="E557" i="2"/>
  <c r="G557" i="2"/>
  <c r="H557" i="2"/>
  <c r="J557" i="2"/>
  <c r="K557" i="2"/>
  <c r="M557" i="2"/>
  <c r="N557" i="2"/>
  <c r="P557" i="2"/>
  <c r="Q557" i="2"/>
  <c r="S557" i="2"/>
  <c r="T557" i="2"/>
  <c r="V557" i="2"/>
  <c r="E554" i="2"/>
  <c r="G554" i="2"/>
  <c r="H554" i="2"/>
  <c r="J554" i="2"/>
  <c r="K554" i="2"/>
  <c r="M554" i="2"/>
  <c r="N554" i="2"/>
  <c r="P554" i="2"/>
  <c r="Q554" i="2"/>
  <c r="S554" i="2"/>
  <c r="T554" i="2"/>
  <c r="V554" i="2"/>
  <c r="W554" i="2"/>
  <c r="E512" i="2"/>
  <c r="G512" i="2"/>
  <c r="H512" i="2"/>
  <c r="J512" i="2"/>
  <c r="K512" i="2"/>
  <c r="M512" i="2"/>
  <c r="N512" i="2"/>
  <c r="P512" i="2"/>
  <c r="Q512" i="2"/>
  <c r="S512" i="2"/>
  <c r="T512" i="2"/>
  <c r="V512" i="2"/>
  <c r="W512" i="2"/>
  <c r="G509" i="2"/>
  <c r="H509" i="2"/>
  <c r="J509" i="2"/>
  <c r="K509" i="2"/>
  <c r="M509" i="2"/>
  <c r="N509" i="2"/>
  <c r="P509" i="2"/>
  <c r="Q509" i="2"/>
  <c r="S509" i="2"/>
  <c r="T509" i="2"/>
  <c r="V509" i="2"/>
  <c r="W509" i="2"/>
  <c r="E508" i="2"/>
  <c r="E509" i="2" s="1"/>
  <c r="D508" i="2"/>
  <c r="D509" i="2" s="1"/>
  <c r="G505" i="2"/>
  <c r="H505" i="2"/>
  <c r="J505" i="2"/>
  <c r="K505" i="2"/>
  <c r="M505" i="2"/>
  <c r="N505" i="2"/>
  <c r="P505" i="2"/>
  <c r="Q505" i="2"/>
  <c r="S505" i="2"/>
  <c r="T505" i="2"/>
  <c r="V505" i="2"/>
  <c r="W505" i="2"/>
  <c r="E504" i="2"/>
  <c r="E505" i="2" s="1"/>
  <c r="D504" i="2"/>
  <c r="E502" i="2"/>
  <c r="G502" i="2"/>
  <c r="H502" i="2"/>
  <c r="J502" i="2"/>
  <c r="K502" i="2"/>
  <c r="M502" i="2"/>
  <c r="N502" i="2"/>
  <c r="P502" i="2"/>
  <c r="Q502" i="2"/>
  <c r="S502" i="2"/>
  <c r="T502" i="2"/>
  <c r="V502" i="2"/>
  <c r="W502" i="2"/>
  <c r="G499" i="2"/>
  <c r="H499" i="2"/>
  <c r="J499" i="2"/>
  <c r="K499" i="2"/>
  <c r="M499" i="2"/>
  <c r="N499" i="2"/>
  <c r="P499" i="2"/>
  <c r="Q499" i="2"/>
  <c r="S499" i="2"/>
  <c r="T499" i="2"/>
  <c r="V499" i="2"/>
  <c r="W499" i="2"/>
  <c r="E494" i="2"/>
  <c r="E495" i="2"/>
  <c r="E496" i="2"/>
  <c r="E497" i="2"/>
  <c r="E498" i="2"/>
  <c r="D494" i="2"/>
  <c r="D495" i="2"/>
  <c r="D496" i="2"/>
  <c r="D497" i="2"/>
  <c r="D498" i="2"/>
  <c r="E493" i="2"/>
  <c r="D493" i="2"/>
  <c r="E491" i="2"/>
  <c r="D491" i="2"/>
  <c r="E490" i="2"/>
  <c r="D490" i="2"/>
  <c r="E488" i="2"/>
  <c r="G488" i="2"/>
  <c r="H488" i="2"/>
  <c r="J488" i="2"/>
  <c r="K488" i="2"/>
  <c r="M488" i="2"/>
  <c r="N488" i="2"/>
  <c r="P488" i="2"/>
  <c r="Q488" i="2"/>
  <c r="S488" i="2"/>
  <c r="T488" i="2"/>
  <c r="V488" i="2"/>
  <c r="W488" i="2"/>
  <c r="G485" i="2"/>
  <c r="H485" i="2"/>
  <c r="J485" i="2"/>
  <c r="K485" i="2"/>
  <c r="M485" i="2"/>
  <c r="N485" i="2"/>
  <c r="P485" i="2"/>
  <c r="Q485" i="2"/>
  <c r="S485" i="2"/>
  <c r="T485" i="2"/>
  <c r="V485" i="2"/>
  <c r="W485" i="2"/>
  <c r="E484" i="2"/>
  <c r="E485" i="2" s="1"/>
  <c r="D484" i="2"/>
  <c r="D485" i="2" s="1"/>
  <c r="E438" i="2"/>
  <c r="G438" i="2"/>
  <c r="H438" i="2"/>
  <c r="J438" i="2"/>
  <c r="K438" i="2"/>
  <c r="M438" i="2"/>
  <c r="N438" i="2"/>
  <c r="P438" i="2"/>
  <c r="Q438" i="2"/>
  <c r="S438" i="2"/>
  <c r="T438" i="2"/>
  <c r="V438" i="2"/>
  <c r="W438" i="2"/>
  <c r="E435" i="2"/>
  <c r="G435" i="2"/>
  <c r="H435" i="2"/>
  <c r="J435" i="2"/>
  <c r="K435" i="2"/>
  <c r="M435" i="2"/>
  <c r="N435" i="2"/>
  <c r="P435" i="2"/>
  <c r="Q435" i="2"/>
  <c r="S435" i="2"/>
  <c r="T435" i="2"/>
  <c r="V435" i="2"/>
  <c r="W435" i="2"/>
  <c r="G431" i="2"/>
  <c r="H431" i="2"/>
  <c r="J431" i="2"/>
  <c r="K431" i="2"/>
  <c r="M431" i="2"/>
  <c r="N431" i="2"/>
  <c r="P431" i="2"/>
  <c r="Q431" i="2"/>
  <c r="S431" i="2"/>
  <c r="T431" i="2"/>
  <c r="V431" i="2"/>
  <c r="W431" i="2"/>
  <c r="D428" i="2"/>
  <c r="E428" i="2"/>
  <c r="G428" i="2"/>
  <c r="H428" i="2"/>
  <c r="J428" i="2"/>
  <c r="K428" i="2"/>
  <c r="M428" i="2"/>
  <c r="N428" i="2"/>
  <c r="P428" i="2"/>
  <c r="Q428" i="2"/>
  <c r="S428" i="2"/>
  <c r="T428" i="2"/>
  <c r="V428" i="2"/>
  <c r="W428" i="2"/>
  <c r="G425" i="2"/>
  <c r="H425" i="2"/>
  <c r="J425" i="2"/>
  <c r="K425" i="2"/>
  <c r="M425" i="2"/>
  <c r="N425" i="2"/>
  <c r="P425" i="2"/>
  <c r="Q425" i="2"/>
  <c r="S425" i="2"/>
  <c r="T425" i="2"/>
  <c r="V425" i="2"/>
  <c r="W425" i="2"/>
  <c r="E420" i="2"/>
  <c r="E421" i="2"/>
  <c r="E422" i="2"/>
  <c r="E423" i="2"/>
  <c r="E424" i="2"/>
  <c r="E419" i="2"/>
  <c r="D420" i="2"/>
  <c r="D421" i="2"/>
  <c r="D422" i="2"/>
  <c r="D423" i="2"/>
  <c r="D424" i="2"/>
  <c r="D419" i="2"/>
  <c r="H417" i="2"/>
  <c r="J417" i="2"/>
  <c r="K417" i="2"/>
  <c r="M417" i="2"/>
  <c r="N417" i="2"/>
  <c r="P417" i="2"/>
  <c r="Q417" i="2"/>
  <c r="S417" i="2"/>
  <c r="T417" i="2"/>
  <c r="V417" i="2"/>
  <c r="W417" i="2"/>
  <c r="E413" i="2"/>
  <c r="E417" i="2" s="1"/>
  <c r="D413" i="2"/>
  <c r="D417" i="2" s="1"/>
  <c r="E410" i="2"/>
  <c r="G410" i="2"/>
  <c r="H410" i="2"/>
  <c r="J410" i="2"/>
  <c r="K410" i="2"/>
  <c r="M410" i="2"/>
  <c r="N410" i="2"/>
  <c r="P410" i="2"/>
  <c r="Q410" i="2"/>
  <c r="S410" i="2"/>
  <c r="T410" i="2"/>
  <c r="V410" i="2"/>
  <c r="W410" i="2"/>
  <c r="E407" i="2"/>
  <c r="G407" i="2"/>
  <c r="H407" i="2"/>
  <c r="J407" i="2"/>
  <c r="K407" i="2"/>
  <c r="M407" i="2"/>
  <c r="N407" i="2"/>
  <c r="P407" i="2"/>
  <c r="Q407" i="2"/>
  <c r="S407" i="2"/>
  <c r="T407" i="2"/>
  <c r="V407" i="2"/>
  <c r="W407" i="2"/>
  <c r="H345" i="2"/>
  <c r="Q345" i="2"/>
  <c r="P345" i="2"/>
  <c r="G345" i="2"/>
  <c r="E336" i="2"/>
  <c r="E337" i="2"/>
  <c r="E367" i="2"/>
  <c r="G367" i="2"/>
  <c r="H367" i="2"/>
  <c r="J367" i="2"/>
  <c r="K367" i="2"/>
  <c r="M367" i="2"/>
  <c r="N367" i="2"/>
  <c r="P367" i="2"/>
  <c r="Q367" i="2"/>
  <c r="S367" i="2"/>
  <c r="T367" i="2"/>
  <c r="V367" i="2"/>
  <c r="W367" i="2"/>
  <c r="G364" i="2"/>
  <c r="H364" i="2"/>
  <c r="J364" i="2"/>
  <c r="K364" i="2"/>
  <c r="M364" i="2"/>
  <c r="N364" i="2"/>
  <c r="P364" i="2"/>
  <c r="Q364" i="2"/>
  <c r="S364" i="2"/>
  <c r="T364" i="2"/>
  <c r="V364" i="2"/>
  <c r="W364" i="2"/>
  <c r="E363" i="2"/>
  <c r="E364" i="2" s="1"/>
  <c r="D363" i="2"/>
  <c r="D364" i="2" s="1"/>
  <c r="G360" i="2"/>
  <c r="H360" i="2"/>
  <c r="J360" i="2"/>
  <c r="K360" i="2"/>
  <c r="M360" i="2"/>
  <c r="N360" i="2"/>
  <c r="P360" i="2"/>
  <c r="Q360" i="2"/>
  <c r="S360" i="2"/>
  <c r="T360" i="2"/>
  <c r="V360" i="2"/>
  <c r="W360" i="2"/>
  <c r="E359" i="2"/>
  <c r="E360" i="2" s="1"/>
  <c r="D359" i="2"/>
  <c r="D360" i="2" s="1"/>
  <c r="E357" i="2"/>
  <c r="G357" i="2"/>
  <c r="H357" i="2"/>
  <c r="J357" i="2"/>
  <c r="K357" i="2"/>
  <c r="M357" i="2"/>
  <c r="N357" i="2"/>
  <c r="P357" i="2"/>
  <c r="Q357" i="2"/>
  <c r="S357" i="2"/>
  <c r="T357" i="2"/>
  <c r="V357" i="2"/>
  <c r="W357" i="2"/>
  <c r="G354" i="2"/>
  <c r="H354" i="2"/>
  <c r="J354" i="2"/>
  <c r="K354" i="2"/>
  <c r="M354" i="2"/>
  <c r="N354" i="2"/>
  <c r="P354" i="2"/>
  <c r="Q354" i="2"/>
  <c r="S354" i="2"/>
  <c r="T354" i="2"/>
  <c r="V354" i="2"/>
  <c r="W354" i="2"/>
  <c r="E348" i="2"/>
  <c r="E349" i="2"/>
  <c r="E350" i="2"/>
  <c r="E351" i="2"/>
  <c r="E352" i="2"/>
  <c r="E353" i="2"/>
  <c r="E347" i="2"/>
  <c r="D348" i="2"/>
  <c r="D349" i="2"/>
  <c r="D350" i="2"/>
  <c r="D351" i="2"/>
  <c r="D352" i="2"/>
  <c r="D353" i="2"/>
  <c r="D347" i="2"/>
  <c r="J345" i="2"/>
  <c r="K345" i="2"/>
  <c r="M345" i="2"/>
  <c r="N345" i="2"/>
  <c r="S345" i="2"/>
  <c r="T345" i="2"/>
  <c r="V345" i="2"/>
  <c r="W345" i="2"/>
  <c r="E341" i="2"/>
  <c r="D341" i="2"/>
  <c r="E339" i="2"/>
  <c r="D339" i="2"/>
  <c r="D336" i="2"/>
  <c r="D337" i="2" s="1"/>
  <c r="G337" i="2"/>
  <c r="H337" i="2"/>
  <c r="J337" i="2"/>
  <c r="K337" i="2"/>
  <c r="M337" i="2"/>
  <c r="N337" i="2"/>
  <c r="P337" i="2"/>
  <c r="Q337" i="2"/>
  <c r="S337" i="2"/>
  <c r="T337" i="2"/>
  <c r="V337" i="2"/>
  <c r="E334" i="2"/>
  <c r="G334" i="2"/>
  <c r="H334" i="2"/>
  <c r="J334" i="2"/>
  <c r="K334" i="2"/>
  <c r="M334" i="2"/>
  <c r="N334" i="2"/>
  <c r="P334" i="2"/>
  <c r="Q334" i="2"/>
  <c r="S334" i="2"/>
  <c r="T334" i="2"/>
  <c r="V334" i="2"/>
  <c r="W334" i="2"/>
  <c r="D285" i="2"/>
  <c r="E285" i="2"/>
  <c r="G285" i="2"/>
  <c r="H285" i="2"/>
  <c r="J285" i="2"/>
  <c r="K285" i="2"/>
  <c r="M285" i="2"/>
  <c r="N285" i="2"/>
  <c r="P285" i="2"/>
  <c r="Q285" i="2"/>
  <c r="S285" i="2"/>
  <c r="T285" i="2"/>
  <c r="V285" i="2"/>
  <c r="W285" i="2"/>
  <c r="G281" i="2"/>
  <c r="H281" i="2"/>
  <c r="J281" i="2"/>
  <c r="K281" i="2"/>
  <c r="M281" i="2"/>
  <c r="N281" i="2"/>
  <c r="P281" i="2"/>
  <c r="Q281" i="2"/>
  <c r="S281" i="2"/>
  <c r="T281" i="2"/>
  <c r="V281" i="2"/>
  <c r="W281" i="2"/>
  <c r="E278" i="2"/>
  <c r="G278" i="2"/>
  <c r="H278" i="2"/>
  <c r="J278" i="2"/>
  <c r="K278" i="2"/>
  <c r="M278" i="2"/>
  <c r="N278" i="2"/>
  <c r="P278" i="2"/>
  <c r="Q278" i="2"/>
  <c r="S278" i="2"/>
  <c r="T278" i="2"/>
  <c r="V278" i="2"/>
  <c r="W278" i="2"/>
  <c r="G275" i="2"/>
  <c r="H275" i="2"/>
  <c r="J275" i="2"/>
  <c r="K275" i="2"/>
  <c r="M275" i="2"/>
  <c r="N275" i="2"/>
  <c r="P275" i="2"/>
  <c r="Q275" i="2"/>
  <c r="S275" i="2"/>
  <c r="T275" i="2"/>
  <c r="V275" i="2"/>
  <c r="W275" i="2"/>
  <c r="G266" i="2"/>
  <c r="H266" i="2"/>
  <c r="J266" i="2"/>
  <c r="K266" i="2"/>
  <c r="M266" i="2"/>
  <c r="N266" i="2"/>
  <c r="P266" i="2"/>
  <c r="Q266" i="2"/>
  <c r="S266" i="2"/>
  <c r="T266" i="2"/>
  <c r="V266" i="2"/>
  <c r="W266" i="2"/>
  <c r="D265" i="2"/>
  <c r="E265" i="2"/>
  <c r="E262" i="2"/>
  <c r="D262" i="2"/>
  <c r="E260" i="2"/>
  <c r="D260" i="2"/>
  <c r="E257" i="2"/>
  <c r="D257" i="2"/>
  <c r="E182" i="2"/>
  <c r="D182" i="2"/>
  <c r="E193" i="2"/>
  <c r="D190" i="2"/>
  <c r="E198" i="2"/>
  <c r="E197" i="2"/>
  <c r="E195" i="2"/>
  <c r="E194" i="2"/>
  <c r="E192" i="2"/>
  <c r="E190" i="2"/>
  <c r="D198" i="2"/>
  <c r="D197" i="2"/>
  <c r="D195" i="2"/>
  <c r="D194" i="2"/>
  <c r="D193" i="2"/>
  <c r="D192" i="2"/>
  <c r="E187" i="2"/>
  <c r="D187" i="2"/>
  <c r="E184" i="2"/>
  <c r="D184" i="2"/>
  <c r="E179" i="2"/>
  <c r="D179" i="2"/>
  <c r="E176" i="2"/>
  <c r="D176" i="2"/>
  <c r="D177" i="2" s="1"/>
  <c r="E108" i="2"/>
  <c r="D109" i="2"/>
  <c r="D110" i="2"/>
  <c r="D108" i="2"/>
  <c r="D103" i="2"/>
  <c r="D97" i="2"/>
  <c r="D90" i="2"/>
  <c r="D91" i="2"/>
  <c r="D92" i="2"/>
  <c r="D93" i="2"/>
  <c r="D94" i="2"/>
  <c r="D89" i="2"/>
  <c r="E90" i="2"/>
  <c r="E91" i="2"/>
  <c r="E92" i="2"/>
  <c r="E93" i="2"/>
  <c r="E94" i="2"/>
  <c r="E89" i="2"/>
  <c r="E109" i="2"/>
  <c r="E110" i="2"/>
  <c r="M38" i="2"/>
  <c r="G42" i="2"/>
  <c r="H42" i="2"/>
  <c r="J42" i="2"/>
  <c r="K42" i="2"/>
  <c r="M42" i="2"/>
  <c r="N42" i="2"/>
  <c r="P42" i="2"/>
  <c r="Q42" i="2"/>
  <c r="S42" i="2"/>
  <c r="T42" i="2"/>
  <c r="V42" i="2"/>
  <c r="W42" i="2"/>
  <c r="G38" i="2"/>
  <c r="H38" i="2"/>
  <c r="J38" i="2"/>
  <c r="K38" i="2"/>
  <c r="N38" i="2"/>
  <c r="P38" i="2"/>
  <c r="Q38" i="2"/>
  <c r="S38" i="2"/>
  <c r="T38" i="2"/>
  <c r="V38" i="2"/>
  <c r="W38" i="2"/>
  <c r="G22" i="2"/>
  <c r="H22" i="2"/>
  <c r="J22" i="2"/>
  <c r="K22" i="2"/>
  <c r="M22" i="2"/>
  <c r="N22" i="2"/>
  <c r="P22" i="2"/>
  <c r="Q22" i="2"/>
  <c r="T22" i="2"/>
  <c r="V22" i="2"/>
  <c r="W22" i="2"/>
  <c r="P205" i="2"/>
  <c r="Q205" i="2"/>
  <c r="P202" i="2"/>
  <c r="Q202" i="2"/>
  <c r="P199" i="2"/>
  <c r="Q199" i="2"/>
  <c r="P188" i="2"/>
  <c r="Q188" i="2"/>
  <c r="P180" i="2"/>
  <c r="Q180" i="2"/>
  <c r="P177" i="2"/>
  <c r="Q177" i="2"/>
  <c r="E128" i="2"/>
  <c r="G128" i="2"/>
  <c r="H128" i="2"/>
  <c r="J128" i="2"/>
  <c r="K128" i="2"/>
  <c r="M128" i="2"/>
  <c r="N128" i="2"/>
  <c r="P128" i="2"/>
  <c r="Q128" i="2"/>
  <c r="S128" i="2"/>
  <c r="T128" i="2"/>
  <c r="V128" i="2"/>
  <c r="W128" i="2"/>
  <c r="G125" i="2"/>
  <c r="H125" i="2"/>
  <c r="J125" i="2"/>
  <c r="K125" i="2"/>
  <c r="M125" i="2"/>
  <c r="N125" i="2"/>
  <c r="P125" i="2"/>
  <c r="Q125" i="2"/>
  <c r="S125" i="2"/>
  <c r="T125" i="2"/>
  <c r="V125" i="2"/>
  <c r="W125" i="2"/>
  <c r="E120" i="2"/>
  <c r="G120" i="2"/>
  <c r="H120" i="2"/>
  <c r="J120" i="2"/>
  <c r="K120" i="2"/>
  <c r="M120" i="2"/>
  <c r="N120" i="2"/>
  <c r="P120" i="2"/>
  <c r="Q120" i="2"/>
  <c r="S120" i="2"/>
  <c r="T120" i="2"/>
  <c r="V120" i="2"/>
  <c r="W120" i="2"/>
  <c r="D120" i="2"/>
  <c r="G117" i="2"/>
  <c r="H117" i="2"/>
  <c r="J117" i="2"/>
  <c r="K117" i="2"/>
  <c r="M117" i="2"/>
  <c r="N117" i="2"/>
  <c r="P117" i="2"/>
  <c r="Q117" i="2"/>
  <c r="S117" i="2"/>
  <c r="T117" i="2"/>
  <c r="V117" i="2"/>
  <c r="W117" i="2"/>
  <c r="D114" i="2"/>
  <c r="E114" i="2"/>
  <c r="G114" i="2"/>
  <c r="H114" i="2"/>
  <c r="J114" i="2"/>
  <c r="K114" i="2"/>
  <c r="M114" i="2"/>
  <c r="N114" i="2"/>
  <c r="P114" i="2"/>
  <c r="Q114" i="2"/>
  <c r="S114" i="2"/>
  <c r="T114" i="2"/>
  <c r="V114" i="2"/>
  <c r="W114" i="2"/>
  <c r="P111" i="2"/>
  <c r="Q111" i="2"/>
  <c r="S111" i="2"/>
  <c r="T111" i="2"/>
  <c r="V111" i="2"/>
  <c r="W111" i="2"/>
  <c r="P106" i="2"/>
  <c r="Q106" i="2"/>
  <c r="P95" i="2"/>
  <c r="Q95" i="2"/>
  <c r="E60" i="2"/>
  <c r="G60" i="2"/>
  <c r="H60" i="2"/>
  <c r="J60" i="2"/>
  <c r="K60" i="2"/>
  <c r="M60" i="2"/>
  <c r="N60" i="2"/>
  <c r="P60" i="2"/>
  <c r="Q60" i="2"/>
  <c r="S60" i="2"/>
  <c r="T60" i="2"/>
  <c r="V60" i="2"/>
  <c r="W60" i="2"/>
  <c r="E51" i="2"/>
  <c r="G51" i="2"/>
  <c r="H51" i="2"/>
  <c r="J51" i="2"/>
  <c r="K51" i="2"/>
  <c r="M51" i="2"/>
  <c r="N51" i="2"/>
  <c r="P51" i="2"/>
  <c r="Q51" i="2"/>
  <c r="S51" i="2"/>
  <c r="T51" i="2"/>
  <c r="V51" i="2"/>
  <c r="W51" i="2"/>
  <c r="D51" i="2"/>
  <c r="E48" i="2"/>
  <c r="G48" i="2"/>
  <c r="H48" i="2"/>
  <c r="J48" i="2"/>
  <c r="K48" i="2"/>
  <c r="M48" i="2"/>
  <c r="N48" i="2"/>
  <c r="P48" i="2"/>
  <c r="Q48" i="2"/>
  <c r="S48" i="2"/>
  <c r="T48" i="2"/>
  <c r="V48" i="2"/>
  <c r="W48" i="2"/>
  <c r="D48" i="2"/>
  <c r="E45" i="2"/>
  <c r="G45" i="2"/>
  <c r="H45" i="2"/>
  <c r="J45" i="2"/>
  <c r="K45" i="2"/>
  <c r="M45" i="2"/>
  <c r="N45" i="2"/>
  <c r="P45" i="2"/>
  <c r="Q45" i="2"/>
  <c r="S45" i="2"/>
  <c r="T45" i="2"/>
  <c r="V45" i="2"/>
  <c r="W45" i="2"/>
  <c r="D45" i="2"/>
  <c r="E268" i="2"/>
  <c r="E646" i="2"/>
  <c r="E647" i="2" s="1"/>
  <c r="G641" i="2"/>
  <c r="H641" i="2"/>
  <c r="J641" i="2"/>
  <c r="K641" i="2"/>
  <c r="M641" i="2"/>
  <c r="N641" i="2"/>
  <c r="S641" i="2"/>
  <c r="T641" i="2"/>
  <c r="V641" i="2"/>
  <c r="D505" i="2"/>
  <c r="E430" i="2"/>
  <c r="E431" i="2" s="1"/>
  <c r="D430" i="2"/>
  <c r="G417" i="2"/>
  <c r="W337" i="2"/>
  <c r="E280" i="2"/>
  <c r="E281" i="2" s="1"/>
  <c r="D280" i="2"/>
  <c r="D281" i="2" s="1"/>
  <c r="D269" i="2"/>
  <c r="D270" i="2"/>
  <c r="D271" i="2"/>
  <c r="D272" i="2"/>
  <c r="D273" i="2"/>
  <c r="D274" i="2"/>
  <c r="D268" i="2"/>
  <c r="E270" i="2"/>
  <c r="E269" i="2"/>
  <c r="E271" i="2"/>
  <c r="E272" i="2"/>
  <c r="E273" i="2"/>
  <c r="E274" i="2"/>
  <c r="E204" i="2"/>
  <c r="D204" i="2"/>
  <c r="G202" i="2"/>
  <c r="H202" i="2"/>
  <c r="J202" i="2"/>
  <c r="K202" i="2"/>
  <c r="M202" i="2"/>
  <c r="N202" i="2"/>
  <c r="S202" i="2"/>
  <c r="T202" i="2"/>
  <c r="V202" i="2"/>
  <c r="W202" i="2"/>
  <c r="F205" i="2"/>
  <c r="G205" i="2"/>
  <c r="H205" i="2"/>
  <c r="I205" i="2"/>
  <c r="J205" i="2"/>
  <c r="K205" i="2"/>
  <c r="L205" i="2"/>
  <c r="M205" i="2"/>
  <c r="N205" i="2"/>
  <c r="O205" i="2"/>
  <c r="S205" i="2"/>
  <c r="T205" i="2"/>
  <c r="V205" i="2"/>
  <c r="W205" i="2"/>
  <c r="H199" i="2"/>
  <c r="J199" i="2"/>
  <c r="K199" i="2"/>
  <c r="M199" i="2"/>
  <c r="N199" i="2"/>
  <c r="S199" i="2"/>
  <c r="T199" i="2"/>
  <c r="V199" i="2"/>
  <c r="W199" i="2"/>
  <c r="G199" i="2"/>
  <c r="H188" i="2"/>
  <c r="J188" i="2"/>
  <c r="K188" i="2"/>
  <c r="M188" i="2"/>
  <c r="N188" i="2"/>
  <c r="S188" i="2"/>
  <c r="T188" i="2"/>
  <c r="V188" i="2"/>
  <c r="W188" i="2"/>
  <c r="G188" i="2"/>
  <c r="G180" i="2"/>
  <c r="H180" i="2"/>
  <c r="J180" i="2"/>
  <c r="M180" i="2"/>
  <c r="N180" i="2"/>
  <c r="S180" i="2"/>
  <c r="T180" i="2"/>
  <c r="V180" i="2"/>
  <c r="W180" i="2"/>
  <c r="G177" i="2"/>
  <c r="H177" i="2"/>
  <c r="J177" i="2"/>
  <c r="K177" i="2"/>
  <c r="M177" i="2"/>
  <c r="N177" i="2"/>
  <c r="S177" i="2"/>
  <c r="T177" i="2"/>
  <c r="V177" i="2"/>
  <c r="W177" i="2"/>
  <c r="E177" i="2"/>
  <c r="D117" i="2"/>
  <c r="G111" i="2"/>
  <c r="H111" i="2"/>
  <c r="J111" i="2"/>
  <c r="K111" i="2"/>
  <c r="M111" i="2"/>
  <c r="N111" i="2"/>
  <c r="K106" i="2"/>
  <c r="H106" i="2"/>
  <c r="G106" i="2"/>
  <c r="J106" i="2"/>
  <c r="M106" i="2"/>
  <c r="N106" i="2"/>
  <c r="S106" i="2"/>
  <c r="T106" i="2"/>
  <c r="V106" i="2"/>
  <c r="G95" i="2"/>
  <c r="H95" i="2"/>
  <c r="J95" i="2"/>
  <c r="K95" i="2"/>
  <c r="M95" i="2"/>
  <c r="N95" i="2"/>
  <c r="S95" i="2"/>
  <c r="T95" i="2"/>
  <c r="V95" i="2"/>
  <c r="W95" i="2"/>
  <c r="E55" i="2"/>
  <c r="E56" i="2"/>
  <c r="E54" i="2"/>
  <c r="G57" i="2"/>
  <c r="H57" i="2"/>
  <c r="J57" i="2"/>
  <c r="K57" i="2"/>
  <c r="M57" i="2"/>
  <c r="N57" i="2"/>
  <c r="S57" i="2"/>
  <c r="T57" i="2"/>
  <c r="V57" i="2"/>
  <c r="W57" i="2"/>
  <c r="D56" i="2"/>
  <c r="D55" i="2"/>
  <c r="D54" i="2"/>
  <c r="E25" i="2"/>
  <c r="K730" i="2" l="1"/>
  <c r="D22" i="2"/>
  <c r="P686" i="2"/>
  <c r="T686" i="2"/>
  <c r="T687" i="2" s="1"/>
  <c r="G686" i="2"/>
  <c r="G687" i="2" s="1"/>
  <c r="E826" i="2" s="1"/>
  <c r="E22" i="2"/>
  <c r="Q686" i="2"/>
  <c r="Q687" i="2" s="1"/>
  <c r="Q730" i="2"/>
  <c r="N686" i="2"/>
  <c r="M686" i="2"/>
  <c r="M687" i="2" s="1"/>
  <c r="M730" i="2"/>
  <c r="D737" i="2" s="1"/>
  <c r="V686" i="2"/>
  <c r="V687" i="2" s="1"/>
  <c r="J686" i="2"/>
  <c r="J687" i="2" s="1"/>
  <c r="E345" i="2"/>
  <c r="E662" i="2"/>
  <c r="E672" i="2"/>
  <c r="E682" i="2"/>
  <c r="E667" i="2"/>
  <c r="E677" i="2"/>
  <c r="E730" i="2"/>
  <c r="E499" i="2"/>
  <c r="V368" i="2"/>
  <c r="T586" i="2"/>
  <c r="N586" i="2"/>
  <c r="Q513" i="2"/>
  <c r="W61" i="2"/>
  <c r="E188" i="2"/>
  <c r="E266" i="2"/>
  <c r="E425" i="2"/>
  <c r="E439" i="2" s="1"/>
  <c r="H586" i="2"/>
  <c r="K129" i="2"/>
  <c r="N61" i="2"/>
  <c r="H61" i="2"/>
  <c r="P129" i="2"/>
  <c r="W368" i="2"/>
  <c r="V730" i="2"/>
  <c r="P730" i="2"/>
  <c r="D188" i="2"/>
  <c r="E275" i="2"/>
  <c r="H686" i="2"/>
  <c r="H687" i="2" s="1"/>
  <c r="E38" i="2"/>
  <c r="J61" i="2"/>
  <c r="E354" i="2"/>
  <c r="V586" i="2"/>
  <c r="P586" i="2"/>
  <c r="J586" i="2"/>
  <c r="E569" i="2"/>
  <c r="T730" i="2"/>
  <c r="D741" i="2" s="1"/>
  <c r="N730" i="2"/>
  <c r="H730" i="2"/>
  <c r="J730" i="2"/>
  <c r="V129" i="2"/>
  <c r="V61" i="2"/>
  <c r="N129" i="2"/>
  <c r="H129" i="2"/>
  <c r="Q61" i="2"/>
  <c r="K61" i="2"/>
  <c r="P289" i="2"/>
  <c r="J289" i="2"/>
  <c r="S368" i="2"/>
  <c r="M368" i="2"/>
  <c r="K368" i="2"/>
  <c r="D810" i="2" s="1"/>
  <c r="J368" i="2"/>
  <c r="V439" i="2"/>
  <c r="P439" i="2"/>
  <c r="J439" i="2"/>
  <c r="Q586" i="2"/>
  <c r="K586" i="2"/>
  <c r="T61" i="2"/>
  <c r="M129" i="2"/>
  <c r="P61" i="2"/>
  <c r="J129" i="2"/>
  <c r="S61" i="2"/>
  <c r="G61" i="2"/>
  <c r="T129" i="2"/>
  <c r="Q129" i="2"/>
  <c r="T368" i="2"/>
  <c r="N368" i="2"/>
  <c r="S439" i="2"/>
  <c r="M439" i="2"/>
  <c r="G439" i="2"/>
  <c r="S586" i="2"/>
  <c r="M586" i="2"/>
  <c r="G586" i="2"/>
  <c r="K687" i="2"/>
  <c r="D827" i="2" s="1"/>
  <c r="G129" i="2"/>
  <c r="S129" i="2"/>
  <c r="E125" i="2"/>
  <c r="D42" i="2"/>
  <c r="S687" i="2"/>
  <c r="P827" i="2" s="1"/>
  <c r="N687" i="2"/>
  <c r="D828" i="2" s="1"/>
  <c r="P687" i="2"/>
  <c r="D672" i="2"/>
  <c r="D682" i="2"/>
  <c r="E657" i="2"/>
  <c r="M513" i="2"/>
  <c r="T513" i="2"/>
  <c r="P513" i="2"/>
  <c r="J513" i="2"/>
  <c r="E582" i="2"/>
  <c r="T439" i="2"/>
  <c r="N439" i="2"/>
  <c r="H439" i="2"/>
  <c r="W439" i="2"/>
  <c r="Q439" i="2"/>
  <c r="K439" i="2"/>
  <c r="G368" i="2"/>
  <c r="E809" i="2" s="1"/>
  <c r="H368" i="2"/>
  <c r="P368" i="2"/>
  <c r="P809" i="2" s="1"/>
  <c r="Q368" i="2"/>
  <c r="M289" i="2"/>
  <c r="Q289" i="2"/>
  <c r="T289" i="2"/>
  <c r="M61" i="2"/>
  <c r="P213" i="2"/>
  <c r="Q213" i="2"/>
  <c r="D275" i="2"/>
  <c r="D657" i="2"/>
  <c r="D667" i="2"/>
  <c r="D677" i="2"/>
  <c r="D345" i="2"/>
  <c r="D425" i="2"/>
  <c r="D499" i="2"/>
  <c r="D662" i="2"/>
  <c r="D569" i="2"/>
  <c r="D582" i="2"/>
  <c r="D354" i="2"/>
  <c r="E199" i="2"/>
  <c r="E111" i="2"/>
  <c r="M213" i="2"/>
  <c r="D57" i="2"/>
  <c r="D125" i="2"/>
  <c r="J213" i="2"/>
  <c r="D106" i="2"/>
  <c r="T213" i="2"/>
  <c r="D199" i="2"/>
  <c r="D95" i="2"/>
  <c r="D111" i="2"/>
  <c r="E95" i="2"/>
  <c r="W106" i="2"/>
  <c r="W129" i="2" s="1"/>
  <c r="D830" i="2"/>
  <c r="D839" i="2" s="1"/>
  <c r="O819" i="2" l="1"/>
  <c r="E820" i="2"/>
  <c r="O826" i="2"/>
  <c r="P811" i="2"/>
  <c r="P800" i="2"/>
  <c r="D811" i="2"/>
  <c r="O827" i="2"/>
  <c r="P828" i="2"/>
  <c r="D809" i="2"/>
  <c r="P826" i="2"/>
  <c r="D826" i="2"/>
  <c r="F826" i="2" s="1"/>
  <c r="P818" i="2"/>
  <c r="E810" i="2"/>
  <c r="O809" i="2"/>
  <c r="O810" i="2"/>
  <c r="E811" i="2"/>
  <c r="G809" i="2" s="1"/>
  <c r="E828" i="2"/>
  <c r="P810" i="2"/>
  <c r="R809" i="2" s="1"/>
  <c r="D597" i="2"/>
  <c r="O811" i="2"/>
  <c r="E827" i="2"/>
  <c r="E819" i="2"/>
  <c r="O818" i="2"/>
  <c r="E368" i="2"/>
  <c r="O800" i="2"/>
  <c r="O801" i="2"/>
  <c r="E801" i="2"/>
  <c r="E802" i="2"/>
  <c r="E793" i="2"/>
  <c r="D379" i="2"/>
  <c r="E686" i="2"/>
  <c r="E687" i="2" s="1"/>
  <c r="D792" i="2"/>
  <c r="E791" i="2"/>
  <c r="E792" i="2"/>
  <c r="E586" i="2"/>
  <c r="P791" i="2"/>
  <c r="P835" i="2" s="1"/>
  <c r="D380" i="2"/>
  <c r="D141" i="2"/>
  <c r="D742" i="2"/>
  <c r="O791" i="2"/>
  <c r="D791" i="2"/>
  <c r="O793" i="2"/>
  <c r="P792" i="2"/>
  <c r="O792" i="2"/>
  <c r="D451" i="2"/>
  <c r="P793" i="2"/>
  <c r="D692" i="2"/>
  <c r="D793" i="2"/>
  <c r="D140" i="2"/>
  <c r="D598" i="2"/>
  <c r="E61" i="2"/>
  <c r="D698" i="2"/>
  <c r="D450" i="2"/>
  <c r="D686" i="2"/>
  <c r="R826" i="2" l="1"/>
  <c r="F809" i="2"/>
  <c r="G826" i="2"/>
  <c r="O836" i="2"/>
  <c r="N814" i="2"/>
  <c r="N831" i="2"/>
  <c r="Q809" i="2"/>
  <c r="N813" i="2" s="1"/>
  <c r="E837" i="2"/>
  <c r="E836" i="2"/>
  <c r="O835" i="2"/>
  <c r="G791" i="2"/>
  <c r="F791" i="2"/>
  <c r="R791" i="2"/>
  <c r="Q791" i="2"/>
  <c r="D726" i="2"/>
  <c r="D730" i="2" s="1"/>
  <c r="N796" i="2" l="1"/>
  <c r="N795" i="2"/>
  <c r="D736" i="2"/>
  <c r="D438" i="2"/>
  <c r="W644" i="2"/>
  <c r="W641" i="2"/>
  <c r="W687" i="2" l="1"/>
  <c r="D693" i="2"/>
  <c r="D654" i="2"/>
  <c r="D644" i="2"/>
  <c r="D650" i="2"/>
  <c r="D635" i="2"/>
  <c r="D647" i="2"/>
  <c r="D697" i="2" l="1"/>
  <c r="O828" i="2"/>
  <c r="Q826" i="2" s="1"/>
  <c r="N830" i="2" s="1"/>
  <c r="D687" i="2"/>
  <c r="E255" i="2"/>
  <c r="E289" i="2" s="1"/>
  <c r="G255" i="2"/>
  <c r="G289" i="2" s="1"/>
  <c r="H255" i="2"/>
  <c r="H289" i="2" s="1"/>
  <c r="K255" i="2"/>
  <c r="K289" i="2" s="1"/>
  <c r="N255" i="2"/>
  <c r="N289" i="2" s="1"/>
  <c r="S255" i="2"/>
  <c r="S289" i="2" s="1"/>
  <c r="U255" i="2"/>
  <c r="V255" i="2"/>
  <c r="V289" i="2" s="1"/>
  <c r="W255" i="2"/>
  <c r="W289" i="2" s="1"/>
  <c r="D300" i="2" s="1"/>
  <c r="D255" i="2"/>
  <c r="E106" i="2"/>
  <c r="E129" i="2" s="1"/>
  <c r="D301" i="2" l="1"/>
  <c r="D585" i="2" l="1"/>
  <c r="W557" i="2"/>
  <c r="D557" i="2"/>
  <c r="D554" i="2"/>
  <c r="D593" i="2" l="1"/>
  <c r="D575" i="2"/>
  <c r="D560" i="2"/>
  <c r="D572" i="2"/>
  <c r="D586" i="2" l="1"/>
  <c r="D592" i="2"/>
  <c r="D512" i="2"/>
  <c r="D488" i="2"/>
  <c r="W482" i="2"/>
  <c r="W513" i="2" s="1"/>
  <c r="V482" i="2"/>
  <c r="V513" i="2" s="1"/>
  <c r="P820" i="2" s="1"/>
  <c r="U482" i="2"/>
  <c r="S482" i="2"/>
  <c r="S513" i="2" s="1"/>
  <c r="P819" i="2" s="1"/>
  <c r="N482" i="2"/>
  <c r="N513" i="2" s="1"/>
  <c r="D820" i="2" s="1"/>
  <c r="K482" i="2"/>
  <c r="K513" i="2" s="1"/>
  <c r="D819" i="2" s="1"/>
  <c r="H482" i="2"/>
  <c r="H513" i="2" s="1"/>
  <c r="D818" i="2" s="1"/>
  <c r="G482" i="2"/>
  <c r="G513" i="2" s="1"/>
  <c r="E818" i="2" s="1"/>
  <c r="G818" i="2" s="1"/>
  <c r="E482" i="2"/>
  <c r="E513" i="2" s="1"/>
  <c r="D482" i="2"/>
  <c r="F818" i="2" l="1"/>
  <c r="R818" i="2"/>
  <c r="N823" i="2" s="1"/>
  <c r="D524" i="2"/>
  <c r="O820" i="2"/>
  <c r="Q818" i="2" s="1"/>
  <c r="D525" i="2"/>
  <c r="D520" i="2"/>
  <c r="D519" i="2"/>
  <c r="D502" i="2"/>
  <c r="D513" i="2" s="1"/>
  <c r="N822" i="2" l="1"/>
  <c r="D435" i="2"/>
  <c r="D431" i="2"/>
  <c r="D446" i="2"/>
  <c r="D407" i="2"/>
  <c r="D367" i="2"/>
  <c r="D334" i="2"/>
  <c r="D374" i="2" l="1"/>
  <c r="D375" i="2"/>
  <c r="D410" i="2"/>
  <c r="D439" i="2" s="1"/>
  <c r="D357" i="2"/>
  <c r="D368" i="2" s="1"/>
  <c r="D445" i="2" l="1"/>
  <c r="W288" i="2"/>
  <c r="V288" i="2"/>
  <c r="U288" i="2"/>
  <c r="S288" i="2"/>
  <c r="N288" i="2"/>
  <c r="K288" i="2"/>
  <c r="H288" i="2"/>
  <c r="G288" i="2"/>
  <c r="E288" i="2"/>
  <c r="D288" i="2"/>
  <c r="D278" i="2"/>
  <c r="D296" i="2" l="1"/>
  <c r="D266" i="2"/>
  <c r="D289" i="2" s="1"/>
  <c r="G209" i="2"/>
  <c r="H209" i="2"/>
  <c r="K209" i="2"/>
  <c r="N209" i="2"/>
  <c r="S209" i="2"/>
  <c r="V209" i="2"/>
  <c r="W209" i="2"/>
  <c r="D295" i="2" l="1"/>
  <c r="W212" i="2"/>
  <c r="W213" i="2" s="1"/>
  <c r="V212" i="2"/>
  <c r="V213" i="2" s="1"/>
  <c r="P802" i="2" s="1"/>
  <c r="P837" i="2" s="1"/>
  <c r="S212" i="2"/>
  <c r="S213" i="2" s="1"/>
  <c r="P801" i="2" s="1"/>
  <c r="P836" i="2" s="1"/>
  <c r="N212" i="2"/>
  <c r="N213" i="2" s="1"/>
  <c r="D802" i="2" s="1"/>
  <c r="D837" i="2" s="1"/>
  <c r="K212" i="2"/>
  <c r="K213" i="2" s="1"/>
  <c r="D801" i="2" s="1"/>
  <c r="D836" i="2" s="1"/>
  <c r="H212" i="2"/>
  <c r="H213" i="2" s="1"/>
  <c r="D800" i="2" s="1"/>
  <c r="D835" i="2" s="1"/>
  <c r="G212" i="2"/>
  <c r="G213" i="2" s="1"/>
  <c r="E800" i="2" s="1"/>
  <c r="E212" i="2"/>
  <c r="D212" i="2"/>
  <c r="E205" i="2"/>
  <c r="D205" i="2"/>
  <c r="E202" i="2"/>
  <c r="D202" i="2"/>
  <c r="E180" i="2"/>
  <c r="D38" i="2"/>
  <c r="D128" i="2"/>
  <c r="D129" i="2" s="1"/>
  <c r="D60" i="2"/>
  <c r="F835" i="2" l="1"/>
  <c r="G800" i="2"/>
  <c r="E835" i="2"/>
  <c r="G835" i="2" s="1"/>
  <c r="R835" i="2"/>
  <c r="D845" i="2" s="1"/>
  <c r="D847" i="2" s="1"/>
  <c r="D224" i="2"/>
  <c r="O802" i="2"/>
  <c r="F800" i="2"/>
  <c r="R800" i="2"/>
  <c r="N805" i="2" s="1"/>
  <c r="D61" i="2"/>
  <c r="D220" i="2"/>
  <c r="E213" i="2"/>
  <c r="D225" i="2"/>
  <c r="D68" i="2"/>
  <c r="D73" i="2"/>
  <c r="D72" i="2"/>
  <c r="D219" i="2"/>
  <c r="D67" i="2"/>
  <c r="D136" i="2"/>
  <c r="E57" i="2"/>
  <c r="D209" i="2"/>
  <c r="D213" i="2" s="1"/>
  <c r="E209" i="2"/>
  <c r="N840" i="2" l="1"/>
  <c r="Q800" i="2"/>
  <c r="O837" i="2"/>
  <c r="Q835" i="2" s="1"/>
  <c r="N804" i="2"/>
  <c r="D135" i="2"/>
  <c r="D844" i="2" l="1"/>
  <c r="N839" i="2"/>
</calcChain>
</file>

<file path=xl/sharedStrings.xml><?xml version="1.0" encoding="utf-8"?>
<sst xmlns="http://schemas.openxmlformats.org/spreadsheetml/2006/main" count="1369" uniqueCount="410">
  <si>
    <t xml:space="preserve">Kierunek Fizjoterapia             </t>
  </si>
  <si>
    <t>Rok I</t>
  </si>
  <si>
    <t>MODUŁ KSZTAŁCENIA</t>
  </si>
  <si>
    <t>JEDNOSTKA ORGANIZUJĄCA</t>
  </si>
  <si>
    <t>ECTS</t>
  </si>
  <si>
    <t>FORMA ZALICZENIA</t>
  </si>
  <si>
    <t>Wykład</t>
  </si>
  <si>
    <t>Ćwiczenia</t>
  </si>
  <si>
    <t>Seminaria</t>
  </si>
  <si>
    <t>LICZBA GODZIN</t>
  </si>
  <si>
    <t>PODSUMOWANIE SEMESTRU I</t>
  </si>
  <si>
    <t>Praktyki zawodowe</t>
  </si>
  <si>
    <t>Uniwersytet Medyczny w Lublinie</t>
  </si>
  <si>
    <t>Wydział Nauk o Zdrowiu</t>
  </si>
  <si>
    <t>KOD MODUŁU</t>
  </si>
  <si>
    <t>SEMESTR I</t>
  </si>
  <si>
    <t>ZAJĘCIA DYDAKTYCZNE</t>
  </si>
  <si>
    <t>KSZTAŁCENIE PRAKTYCZNE</t>
  </si>
  <si>
    <t xml:space="preserve">LICZBA GODZIN </t>
  </si>
  <si>
    <t>Zajęcia praktyczne</t>
  </si>
  <si>
    <t>Liczebność</t>
  </si>
  <si>
    <t>OGÓŁEM</t>
  </si>
  <si>
    <t>SEMESTR II</t>
  </si>
  <si>
    <t>SEMESTR III</t>
  </si>
  <si>
    <t>PODSUMOWANIE SEMESTRU III</t>
  </si>
  <si>
    <t>PODSUMOWANIE SEMESTRU II</t>
  </si>
  <si>
    <t>Rok II</t>
  </si>
  <si>
    <t>Liczba egzaminów</t>
  </si>
  <si>
    <t>Liczba godzin</t>
  </si>
  <si>
    <t>Biochemia</t>
  </si>
  <si>
    <t>Katedra i Zakład Chemii Medycznej</t>
  </si>
  <si>
    <t>Bioetyka</t>
  </si>
  <si>
    <t>Biofizyka</t>
  </si>
  <si>
    <t>Katedra i Zakład Biofizyki</t>
  </si>
  <si>
    <t>Demografia i epidemiologia</t>
  </si>
  <si>
    <t>Katedra i Zakład Zdrowia Publicznego</t>
  </si>
  <si>
    <t>Filozofia</t>
  </si>
  <si>
    <t>Katedra i Zakład Fizjologii Człowieka</t>
  </si>
  <si>
    <t>Genetyka</t>
  </si>
  <si>
    <t>Zakład Rehabilitacji i Fizjoterapii</t>
  </si>
  <si>
    <t>Psychologia ogólna</t>
  </si>
  <si>
    <t>Wychowanie fizyczne</t>
  </si>
  <si>
    <t>Studium Wychowania Fizycznego i Sportu</t>
  </si>
  <si>
    <t>Zarządzanie i marketing</t>
  </si>
  <si>
    <t>ZO</t>
  </si>
  <si>
    <t>Z</t>
  </si>
  <si>
    <t>Fizjoterapia ogólna</t>
  </si>
  <si>
    <t>Pierwsza pomoc</t>
  </si>
  <si>
    <t>E</t>
  </si>
  <si>
    <t>Farmakologia w fizjoterapii</t>
  </si>
  <si>
    <t>Zakład Farmakologii</t>
  </si>
  <si>
    <t>Zdrowie publiczne</t>
  </si>
  <si>
    <t>Żywienie człowieka</t>
  </si>
  <si>
    <t>Adaptowana aktywność fizyczna</t>
  </si>
  <si>
    <t>Anatomia rentgenowska</t>
  </si>
  <si>
    <t>Zakład Radiologii Zabiegowej i Neuroradiologii</t>
  </si>
  <si>
    <t>Anatomia funkcjonalna</t>
  </si>
  <si>
    <t>Anatomia palpacyjna</t>
  </si>
  <si>
    <t>Język migowy</t>
  </si>
  <si>
    <t>Kinezjologia</t>
  </si>
  <si>
    <t>Terapia zajęciowa</t>
  </si>
  <si>
    <t>SEMESTR IV</t>
  </si>
  <si>
    <t>PODSUMOWANIE SEMESTRU IV</t>
  </si>
  <si>
    <t>Patologia ogólna</t>
  </si>
  <si>
    <t>Kinezyterapia</t>
  </si>
  <si>
    <t>Kliniczne podstawy fizjoterapii w chirurgii</t>
  </si>
  <si>
    <t>Kliniczne podstawy fizjoterapii w kardiologii i kardiochirurgii</t>
  </si>
  <si>
    <t>Katedra i Klinika Rehabilitacji i Ortopedii</t>
  </si>
  <si>
    <t>Klinika Ortopedii i Traumatologii Katedry Ortopedii</t>
  </si>
  <si>
    <t>Kliniczne podstawy fizjoterapii w neurologii i neurochirurgii</t>
  </si>
  <si>
    <t>Kliniczne podstawy fizjoterapii w pulmonologii</t>
  </si>
  <si>
    <t>Kliniczne podstawy fizjoterapii w reumatologii</t>
  </si>
  <si>
    <t>Fizjoprofilaktyka i promocja zdrowia</t>
  </si>
  <si>
    <t>Rehabilitacja społeczna i zawodowa</t>
  </si>
  <si>
    <t>Cały blok A stanowi:</t>
  </si>
  <si>
    <t>Cały blok B stanowi:</t>
  </si>
  <si>
    <t>SEMESTR V</t>
  </si>
  <si>
    <t>Rok III</t>
  </si>
  <si>
    <t>PODSUMOWANIE SEMESTRU V</t>
  </si>
  <si>
    <t>Badania czynnościowe</t>
  </si>
  <si>
    <t>Kliniczne podstawy fizjoterapii w geriatrii</t>
  </si>
  <si>
    <t>Kliniczne podstawy fizjoterapii w ginekologii i położnictwie</t>
  </si>
  <si>
    <t>Kliniczne podstawy fizjoterapii w psychiatrii</t>
  </si>
  <si>
    <t>Terapia manualna</t>
  </si>
  <si>
    <t>Symulacja medyczna w fizjoterapii</t>
  </si>
  <si>
    <t>Cały blok C stanowi:</t>
  </si>
  <si>
    <t>Cały blok D stanowi:</t>
  </si>
  <si>
    <t>BLOK C</t>
  </si>
  <si>
    <t>BLOK D</t>
  </si>
  <si>
    <t>BLOK A</t>
  </si>
  <si>
    <t>BLOK B</t>
  </si>
  <si>
    <t>BLOK E</t>
  </si>
  <si>
    <t>BLOK F</t>
  </si>
  <si>
    <t>Cały blok E stanowi:</t>
  </si>
  <si>
    <t>Cały blok F stanowi:</t>
  </si>
  <si>
    <t>Fizjoterapia niemowląt</t>
  </si>
  <si>
    <t>Fizjoterapia w okresie ciąży i połogu</t>
  </si>
  <si>
    <t>Podstawy animaloterapii w rehabilitacji</t>
  </si>
  <si>
    <t>SEMESTR VI</t>
  </si>
  <si>
    <t>PODSUMOWANIE SEMESTRU VI</t>
  </si>
  <si>
    <t>Fizjoterapia zaburzeń chodu</t>
  </si>
  <si>
    <t>Rok IV</t>
  </si>
  <si>
    <t>SEMESTR VII</t>
  </si>
  <si>
    <t>PODSUMOWANIE SEMESTRU VII</t>
  </si>
  <si>
    <t>Metodologia badań naukowych</t>
  </si>
  <si>
    <t>Statystyka w badaniach naukowych</t>
  </si>
  <si>
    <t>Rehabilitacja w środowisku wodnym</t>
  </si>
  <si>
    <t>Fizjoterapia w medycynie estetycznej</t>
  </si>
  <si>
    <t>Podstawy treningu personalnego</t>
  </si>
  <si>
    <t>SEMESTR VIII</t>
  </si>
  <si>
    <t>PODSUMOWANIE SEMESTRU VIII</t>
  </si>
  <si>
    <t>Korekcja wad postawy</t>
  </si>
  <si>
    <t>SEMESTR IX</t>
  </si>
  <si>
    <t>Rok V</t>
  </si>
  <si>
    <t>PODSUMOWANIE SEMESTRU IX</t>
  </si>
  <si>
    <t>SEMESTR X</t>
  </si>
  <si>
    <t>PODSUMOWANIE SEMESTRU X</t>
  </si>
  <si>
    <t>PODSUMOWANIE PLANU STUDIÓW</t>
  </si>
  <si>
    <t>Zajęcia dydaktyczne</t>
  </si>
  <si>
    <t>Kształcenie praktyczne</t>
  </si>
  <si>
    <t>Wykłady</t>
  </si>
  <si>
    <t>Praktyki</t>
  </si>
  <si>
    <t>Godziny</t>
  </si>
  <si>
    <t>Godziny ogółem</t>
  </si>
  <si>
    <t>PODSUMOWANIE I ROKU STUDIÓW</t>
  </si>
  <si>
    <t>ECTS ogółem</t>
  </si>
  <si>
    <t>PODSUMOWANIE II ROKU STUDIÓW</t>
  </si>
  <si>
    <t>PODSUMOWANIE III ROKU STUDIÓW</t>
  </si>
  <si>
    <t>PODSUMOWANIE IV ROKU STUDIÓW</t>
  </si>
  <si>
    <t>PODSUMOWANIE V ROKU STUDIÓW</t>
  </si>
  <si>
    <t>FZ.001</t>
  </si>
  <si>
    <t>FZ.002</t>
  </si>
  <si>
    <t>FZ.003</t>
  </si>
  <si>
    <t>FZ.004</t>
  </si>
  <si>
    <t>FZ.005</t>
  </si>
  <si>
    <t>FZ.007</t>
  </si>
  <si>
    <t>FZ.009</t>
  </si>
  <si>
    <t>FZ.011</t>
  </si>
  <si>
    <t>FZ.012</t>
  </si>
  <si>
    <t>FZ.013</t>
  </si>
  <si>
    <t>FZ.014</t>
  </si>
  <si>
    <t>FZ.019</t>
  </si>
  <si>
    <t>FZ.021</t>
  </si>
  <si>
    <t>FZ.022</t>
  </si>
  <si>
    <t>FZ.024</t>
  </si>
  <si>
    <t>FZ.026</t>
  </si>
  <si>
    <t>FZ.029</t>
  </si>
  <si>
    <t>FZ.030</t>
  </si>
  <si>
    <t>FZ.060</t>
  </si>
  <si>
    <t>FZ.062</t>
  </si>
  <si>
    <t>FZ.079</t>
  </si>
  <si>
    <t>FZ.082</t>
  </si>
  <si>
    <t>FZ.006</t>
  </si>
  <si>
    <t>FZ.008</t>
  </si>
  <si>
    <t>FZ.010</t>
  </si>
  <si>
    <t>FZ.015</t>
  </si>
  <si>
    <t>FZ.027</t>
  </si>
  <si>
    <t>FZ.031</t>
  </si>
  <si>
    <t>FZ.032</t>
  </si>
  <si>
    <t>FZ.033</t>
  </si>
  <si>
    <t>FZ.037</t>
  </si>
  <si>
    <t>FZ.036</t>
  </si>
  <si>
    <t>FZ.038</t>
  </si>
  <si>
    <t>FZ.045</t>
  </si>
  <si>
    <t>FZ.063</t>
  </si>
  <si>
    <t>FZ.064</t>
  </si>
  <si>
    <t>FZ.083</t>
  </si>
  <si>
    <t>FZ.091</t>
  </si>
  <si>
    <t>FZ.018</t>
  </si>
  <si>
    <t>FZ.035</t>
  </si>
  <si>
    <t>FZ.061</t>
  </si>
  <si>
    <t>FZ.065</t>
  </si>
  <si>
    <t>FZ.066</t>
  </si>
  <si>
    <t>FZ.070</t>
  </si>
  <si>
    <t>FZ.071</t>
  </si>
  <si>
    <t>FZ.073</t>
  </si>
  <si>
    <t>FZ.074</t>
  </si>
  <si>
    <t>FZ.076</t>
  </si>
  <si>
    <t>FZ.077</t>
  </si>
  <si>
    <t>FZ.080</t>
  </si>
  <si>
    <t>FZ.098</t>
  </si>
  <si>
    <t>FZ.100</t>
  </si>
  <si>
    <t>FZ.097</t>
  </si>
  <si>
    <t>FZ.039</t>
  </si>
  <si>
    <t>FZ.067</t>
  </si>
  <si>
    <t>FZ.068</t>
  </si>
  <si>
    <t>FZ.069</t>
  </si>
  <si>
    <t>FZ.072</t>
  </si>
  <si>
    <t>FZ.075</t>
  </si>
  <si>
    <t>FZ.041</t>
  </si>
  <si>
    <t>FZ.042</t>
  </si>
  <si>
    <t>FZ.043</t>
  </si>
  <si>
    <t>FZ.047</t>
  </si>
  <si>
    <t>FZ.050</t>
  </si>
  <si>
    <t>FZ.057</t>
  </si>
  <si>
    <t>FZ.081</t>
  </si>
  <si>
    <t>FZ.090</t>
  </si>
  <si>
    <t>FZ.094</t>
  </si>
  <si>
    <t>FZ.105</t>
  </si>
  <si>
    <t>FZ.111</t>
  </si>
  <si>
    <t>FZ.106</t>
  </si>
  <si>
    <t>FZ.046</t>
  </si>
  <si>
    <t>FZ.049</t>
  </si>
  <si>
    <t>FZ.054</t>
  </si>
  <si>
    <t>FZ.055</t>
  </si>
  <si>
    <t>FZ.058</t>
  </si>
  <si>
    <t>FZ.101</t>
  </si>
  <si>
    <t>FZ.113</t>
  </si>
  <si>
    <t>FZ.107</t>
  </si>
  <si>
    <t>FZ.040</t>
  </si>
  <si>
    <t>FZ.048</t>
  </si>
  <si>
    <t>FZ.052</t>
  </si>
  <si>
    <t>FZ.059</t>
  </si>
  <si>
    <t>FZ.085</t>
  </si>
  <si>
    <t>FZ.088</t>
  </si>
  <si>
    <t>FZ.089</t>
  </si>
  <si>
    <t>FZ.108</t>
  </si>
  <si>
    <t>FZ.109</t>
  </si>
  <si>
    <t>FZ.099</t>
  </si>
  <si>
    <t>FZ.114</t>
  </si>
  <si>
    <t>FZ.044</t>
  </si>
  <si>
    <t>FZ.051</t>
  </si>
  <si>
    <t>FZ.053</t>
  </si>
  <si>
    <t>FZ.056</t>
  </si>
  <si>
    <t>FZ.078</t>
  </si>
  <si>
    <t>FZ.086</t>
  </si>
  <si>
    <t>FZ.087</t>
  </si>
  <si>
    <t>FZ.084</t>
  </si>
  <si>
    <t>FZ.103</t>
  </si>
  <si>
    <t>FZ.104</t>
  </si>
  <si>
    <t>FZ.110</t>
  </si>
  <si>
    <t>FZ.112</t>
  </si>
  <si>
    <t>FZ.017</t>
  </si>
  <si>
    <t>FZ.020</t>
  </si>
  <si>
    <t>FZ.023</t>
  </si>
  <si>
    <t>FZ.034</t>
  </si>
  <si>
    <t>FZ.092</t>
  </si>
  <si>
    <t>Zakład Genetyki Nowotworów z Pracownią Cytogenetyczną Katedry Genetyki Medycznej</t>
  </si>
  <si>
    <t>Technologie informacyjne</t>
  </si>
  <si>
    <t>FZ.095</t>
  </si>
  <si>
    <t>Katedra i Klinika Reumatologii i Układowych Chorób Tkanki Łącznej</t>
  </si>
  <si>
    <t>Rok akademicki 2022-2023</t>
  </si>
  <si>
    <t>Rok akademicki 2023-2024</t>
  </si>
  <si>
    <t>GRUPA A: BIOMEDYCZNE PODSTAWY FIZJOTERAPII</t>
  </si>
  <si>
    <t>PODSUMOWANIE GRUPY A</t>
  </si>
  <si>
    <t>GRUPA B: NAUKI OGÓLNE</t>
  </si>
  <si>
    <t>PODSUMOWANIE GRUPY B</t>
  </si>
  <si>
    <t>GRUPA C: PODSTAWY FIZJOTERAPII</t>
  </si>
  <si>
    <t>PODSUMOWANIE GRUPY C</t>
  </si>
  <si>
    <t>GRUPA D: FIZJOTERAPIA KLINICZNA</t>
  </si>
  <si>
    <t>PODSUMOWANIE GRUPY D</t>
  </si>
  <si>
    <t>GRUPA F: PRAKTYKI FIZJOTERAPEUTYCZNE</t>
  </si>
  <si>
    <t>PODSUMOWANIE GRUPY E</t>
  </si>
  <si>
    <t>PODSUMOWANIE GRUPY F</t>
  </si>
  <si>
    <t>GRUPA G: AUTORSKA OFERTA UCZELNI</t>
  </si>
  <si>
    <t>GRUPA G1: MODUŁY OBLIGATORYJNE</t>
  </si>
  <si>
    <t>PODSUMOWANIE GRUPY G1</t>
  </si>
  <si>
    <t>GRUPA G2: MODUŁY FAKULTATYWNE</t>
  </si>
  <si>
    <t>PODSUMOWANIE GRUPY G2</t>
  </si>
  <si>
    <t>Anatomia prawidłowa</t>
  </si>
  <si>
    <t>Biologia medyczna</t>
  </si>
  <si>
    <t>Fizjologia (ogólna, wysiłku fizycznego, bólu)</t>
  </si>
  <si>
    <t>- fizjologia ogólna</t>
  </si>
  <si>
    <t>- fizjologia wysiłku fizycznego</t>
  </si>
  <si>
    <t>- fizjologia bólu</t>
  </si>
  <si>
    <t>Diagnostyka fizjologiczna</t>
  </si>
  <si>
    <t>Socjologia (ogólna, niepełnosprawności)</t>
  </si>
  <si>
    <t>- socjologia ogólna</t>
  </si>
  <si>
    <t>- socjologia niepełnosprawności</t>
  </si>
  <si>
    <t>- pedagogika ogólna</t>
  </si>
  <si>
    <t>- pedagogika specjalna</t>
  </si>
  <si>
    <t>Pedagogika (ogólna, specjalna)</t>
  </si>
  <si>
    <t>Dydaktyka fizjoterapii</t>
  </si>
  <si>
    <t>Ekonomia i system ochrony zdrowia</t>
  </si>
  <si>
    <t>FZ.028</t>
  </si>
  <si>
    <t>Historia fizjoterapii</t>
  </si>
  <si>
    <t>Kształcenie ruchowe i metodyka nauczania ruchu</t>
  </si>
  <si>
    <t>Zakład Medycyny Sportowej</t>
  </si>
  <si>
    <t>Podstawy pielęgnowania osób z niepełnosprawnościami</t>
  </si>
  <si>
    <t>Biomechanika stosowana i ergonomia</t>
  </si>
  <si>
    <t>FZ.025</t>
  </si>
  <si>
    <t>Sport osób z niepełnosprawnościami</t>
  </si>
  <si>
    <t>Aktywna rehabilitacja osób z niepełnosprawnościami</t>
  </si>
  <si>
    <t>Biomechanika kliniczna</t>
  </si>
  <si>
    <t>FZ.016</t>
  </si>
  <si>
    <t>Język obcy</t>
  </si>
  <si>
    <t>Studium Praktycznej Nauki Języków Obcych</t>
  </si>
  <si>
    <t>Medycyna fizykalna (fizykoterapia, belneoklimatologia, odnowa biologiczna)</t>
  </si>
  <si>
    <t>- fizykoterapia</t>
  </si>
  <si>
    <t>- balneoklimatologia / OS*</t>
  </si>
  <si>
    <t>- odnowa biologiczna / OS*</t>
  </si>
  <si>
    <t xml:space="preserve">Masaż </t>
  </si>
  <si>
    <t>Kliniczne podstawy fizjoterapii w ortopedii i traumatologii</t>
  </si>
  <si>
    <t>Praktyka asystencka</t>
  </si>
  <si>
    <t>Kliniczne podstawy fizjoterapii w pediatrii</t>
  </si>
  <si>
    <t>Klinika Kardiologii</t>
  </si>
  <si>
    <t>Klinika Kardiochirurgii</t>
  </si>
  <si>
    <t>Wakacyjna praktyka z kinezyterapii</t>
  </si>
  <si>
    <t>Kliniczne podstawy fizjoterapii w medycynie sportowej</t>
  </si>
  <si>
    <t>Kliniczne podstawy fizjoterapii w neurologii dziecięcej</t>
  </si>
  <si>
    <t>Kliniczne podstawy fizjoterapii w onkologii i medycynie paliatywnej</t>
  </si>
  <si>
    <t>Kliniczne podstawy fizjoterapii w intensywnej terapii</t>
  </si>
  <si>
    <t>Praktyka z fizjoterapii klinicznej, fizykoterapii i masażu</t>
  </si>
  <si>
    <t>Metody specjalne fizjoterapii (reedukacji posturalnej, reedukacji nerwowo-mięśniowej, neurorehabilitacji, terapii neurorozwojowej oraz terapii manualnej)</t>
  </si>
  <si>
    <t>- metody reedukacji posturalnej</t>
  </si>
  <si>
    <t>- metody reedukacji nerwowo-mięśniowej</t>
  </si>
  <si>
    <t>- metody neurorehabilitacji</t>
  </si>
  <si>
    <t>- metody terapii neurorozwojowej oraz terapii manualnej</t>
  </si>
  <si>
    <t>Psychologia kliniczna</t>
  </si>
  <si>
    <t>Komunikacja kliniczna</t>
  </si>
  <si>
    <t>Wyroby medyczne</t>
  </si>
  <si>
    <t>Wakacyjna praktyka profilowana – wybieralna</t>
  </si>
  <si>
    <t>Turystyka i rekreacja osób z niepełnosprawnościami</t>
  </si>
  <si>
    <t>Psychoterapia</t>
  </si>
  <si>
    <t>Podstawy prawa (własności intelektualnej, medycznego, cywilnego, pracy)</t>
  </si>
  <si>
    <t>- podstawy prawa własności intelektualnej</t>
  </si>
  <si>
    <t>- podstawy prawa medycznego</t>
  </si>
  <si>
    <t>- podstawy prawa cywilnego</t>
  </si>
  <si>
    <t>- podstawy prawa pracy</t>
  </si>
  <si>
    <t>FZ.096</t>
  </si>
  <si>
    <t>Masaż tkanek głębokich</t>
  </si>
  <si>
    <t>Seksuologia i prokreacja osób z niepełnosprawnościami</t>
  </si>
  <si>
    <t>Fizjoterapia w chorobach jamy ustnej i narządu żucia</t>
  </si>
  <si>
    <t>Evidence based physiotherapy</t>
  </si>
  <si>
    <t>Przygotowanie do pracy dyplomowej i przygotowanie do egzaminu dyplomowego</t>
  </si>
  <si>
    <t>Praktyka z fizjoterapii klinicznej, fizykoterapii i masażu – praktyka semestralna</t>
  </si>
  <si>
    <t>GRUPA E: METODOLOGIA BADAŃ NAUKOWYCH</t>
  </si>
  <si>
    <t>FZ. 093</t>
  </si>
  <si>
    <t>Rok akademicki 2025-2026</t>
  </si>
  <si>
    <t>Rok akademicki 2024-2025</t>
  </si>
  <si>
    <t xml:space="preserve">Studium Wychowania Fizycznego i Sportu - ZAJĘCIA NA PŁYWALNI </t>
  </si>
  <si>
    <t>Stres i radzenie sobie ze stresem w pracy fizjotrapeuty</t>
  </si>
  <si>
    <t>Podstawy terapii wisceralnej</t>
  </si>
  <si>
    <t>FZ.102</t>
  </si>
  <si>
    <t>Liczba egzminów</t>
  </si>
  <si>
    <t>Katedra i Zakład Psychologii</t>
  </si>
  <si>
    <t>GODZINY ogółem</t>
  </si>
  <si>
    <t>ŁĄCZNA LICZBA GODZIN w roku 2022-23</t>
  </si>
  <si>
    <t>ŁĄCZNA LICZBA ECTS w roku 2022-23</t>
  </si>
  <si>
    <t>Godziny  ogółem</t>
  </si>
  <si>
    <t>ŁĄCZNA LICZBA GODZIN w roku 2023-24</t>
  </si>
  <si>
    <t>ŁĄCZNA LICZBA ECTS w roku 2023-24</t>
  </si>
  <si>
    <t>ŁĄCZNA LICZBA GODZIN w roku 2024-25</t>
  </si>
  <si>
    <t>ŁĄCZNA LICZBA ECTS w roku 2024-25</t>
  </si>
  <si>
    <t>ŁĄCZNA LICZBA GODZIN w roku 2025-26</t>
  </si>
  <si>
    <t>ŁĄCZNA LICZBA ECTS w roku 2025-26</t>
  </si>
  <si>
    <r>
      <rPr>
        <sz val="10"/>
        <rFont val="Times New Roman"/>
        <family val="1"/>
        <charset val="238"/>
      </rPr>
      <t xml:space="preserve">Forma studiów: </t>
    </r>
    <r>
      <rPr>
        <b/>
        <sz val="10"/>
        <rFont val="Times New Roman"/>
        <family val="1"/>
        <charset val="238"/>
      </rPr>
      <t>STACJONARNE</t>
    </r>
  </si>
  <si>
    <r>
      <t xml:space="preserve">Czas trwania: </t>
    </r>
    <r>
      <rPr>
        <b/>
        <sz val="10"/>
        <rFont val="Times New Roman"/>
        <family val="1"/>
        <charset val="238"/>
      </rPr>
      <t>10 semestrów</t>
    </r>
  </si>
  <si>
    <t>Katedra i Zakład Nauk Humanistycznych i Medycyny Społecznej</t>
  </si>
  <si>
    <t>Zakład Fizjoterapii Klinicznej</t>
  </si>
  <si>
    <t xml:space="preserve">Zakład Rehabilitacji i Fizjoterapii </t>
  </si>
  <si>
    <t>Kompleksowa terapia obrzęku</t>
  </si>
  <si>
    <t>FZ.115</t>
  </si>
  <si>
    <t>Elementy terapii tkanek miękkich</t>
  </si>
  <si>
    <t>Diagnostyka funkcjonalna w dysfunkcjach układu ruchu**</t>
  </si>
  <si>
    <t>Diagnostyka funkcjonalna w chorobach wewnętrznych**</t>
  </si>
  <si>
    <t>Diagnostyka funkcjonalna w wieku rozwojowym**</t>
  </si>
  <si>
    <t>Fizjoterapia kliniczna w dysfunkcjach układu ruchu w medycynie sportowej*</t>
  </si>
  <si>
    <t>Fizjoterapia kliniczna w dysfunkcjach układu ruchu w reumatologii*</t>
  </si>
  <si>
    <t>Fizjoterapia w chorobach wewnętrznych w pulmonologii*</t>
  </si>
  <si>
    <t>Fizjoterapia w chorobach wewnętrznych w psychiatrii*</t>
  </si>
  <si>
    <t>Fizjoterapia kliniczna w dysfunkcjach układu ruchu w neurologii i neurochirurgii*</t>
  </si>
  <si>
    <t>Fizjoterapia w chorobach wewnętrznych w kardiologii i kardiochirurgii*</t>
  </si>
  <si>
    <t>Fizjoterapia w chorobach wewnętrznych w chirurgii*</t>
  </si>
  <si>
    <t>Planowanie fizjoterapii w dysfunkcjach układu ruchu**</t>
  </si>
  <si>
    <t>Planowanie fizjoterapii w wieku rozwojowym**</t>
  </si>
  <si>
    <t>Planowanie fizjoterapii w chorobach wewnętrznych**</t>
  </si>
  <si>
    <t>Fizjoterapia kliniczna w dysfunkcjach układu ruchu w ortopedii i traumatologii*</t>
  </si>
  <si>
    <t>Fizjoterapia kliniczna w dysfunkcjach układu ruchu w wieku rozwojowym*</t>
  </si>
  <si>
    <t>Fizjoterapia w chorobach wewnętrznych w pediatrii*</t>
  </si>
  <si>
    <t>Fizjoterapia w chorobach wewnętrznych w geriatrii*</t>
  </si>
  <si>
    <t>Fizjoterapia w chorobach wewnętrznych w onkologii i medycynie paliatywnej*</t>
  </si>
  <si>
    <t>Fizjoterapia w chorobach wewnętrznych w ginekologii i położnictwie*</t>
  </si>
  <si>
    <t>*Zajęcia kształtujące umiejętności praktyczne z zakresu fizjoterapii klinicznej w dysfunkcjach układu ruchu oraz fizjoterapii w chorobach wewnętrznych są realizowane w podmiotach wykonujących działalność leczniczą, w warunkach właściwych dla danego zakresu działalności, w sposób umożliwiający wykonywanie czynności praktycznych przez studentów. Dz.U. 2019 poz. 1573 Zał. nr 7. Punkt 5.6.</t>
  </si>
  <si>
    <t>**Zajęcia kształtujące umiejętności praktyczne z zakresu diagnostyki funkcjonalnej i planowania fizjoterapii są realizowane w podmiotach wykonujących działalność leczniczą z udziałem pacjentów (co najmniej połowa wymiaru zajęć) i w uczelni. Dz.U. 2019 poz. 1573 Zał. nr 7. Punkt 5.7.</t>
  </si>
  <si>
    <t xml:space="preserve"> </t>
  </si>
  <si>
    <t>FZ.116</t>
  </si>
  <si>
    <t>BHP</t>
  </si>
  <si>
    <t>*godziny z przedmiotu BHP nie są wliczane do puli godzin wg standardu kształcenia</t>
  </si>
  <si>
    <t>4*</t>
  </si>
  <si>
    <t>Zakład Anatomii Prawidłowej</t>
  </si>
  <si>
    <t>Katedra i Zakład Histologii, Embriologii i Cytofizjologii</t>
  </si>
  <si>
    <t>Samodzielna Pracownia Medycznych Czynności Ratunkowych</t>
  </si>
  <si>
    <t xml:space="preserve">Zakład Promocji Zdrowia </t>
  </si>
  <si>
    <t>Katedra i Zakład Higieny i Epidemiologii</t>
  </si>
  <si>
    <t>PLAN STUDIÓW 2022-2027</t>
  </si>
  <si>
    <t>Zakład Edukacji Zdrowotnej</t>
  </si>
  <si>
    <t>Zakład Opieki Holistycznej i Zarządzania w Pielęgniarstwie</t>
  </si>
  <si>
    <t>Zakład Rehabilitacji i Fizjoterapii Dziecięcej</t>
  </si>
  <si>
    <t>Klinika Ginekologii i Endokrynologii Ginekologicznej</t>
  </si>
  <si>
    <t>Zakład Pielęgniarstwa Anestezjologicznego i Intensywnej Opieki Medycznej</t>
  </si>
  <si>
    <t>Rok akademicki 2026-2027</t>
  </si>
  <si>
    <t>Fizjoterapia w dysfunkcjach dna miednicy</t>
  </si>
  <si>
    <t xml:space="preserve">Diagnostyka USG narządu ruchu </t>
  </si>
  <si>
    <t>Zakład Położnictwa i Ginekologii</t>
  </si>
  <si>
    <t>PODSUMOWANIE PLANU STUDIÓW 2022-2027</t>
  </si>
  <si>
    <t>ŁĄCZNA LICZBA GODZIN w roku 2026-27</t>
  </si>
  <si>
    <t>ŁĄCZNA LICZBA ECTS w roku 2026-27</t>
  </si>
  <si>
    <t>ŁĄCZNA LICZBA GODZIN w cyklu 2022-27</t>
  </si>
  <si>
    <t>ŁĄCZNA LICZBA ECTS w cyklu 2022-27</t>
  </si>
  <si>
    <t>Liczba godzin - praktyczne przygotowanie do zawodu 2022-2027</t>
  </si>
  <si>
    <t>Liczba ECTS - praktyczne przygotowanie do zawodu 2022-2027</t>
  </si>
  <si>
    <t>ECTS - plan studiów 2022-2027</t>
  </si>
  <si>
    <t>Wskaźnik procentowy 2022-2027</t>
  </si>
  <si>
    <t>Zakład Edukacji Dietetycznej i Żywieniowej</t>
  </si>
  <si>
    <t>Samodzielna Pracownia Biologii Medycznej</t>
  </si>
  <si>
    <t>Zakład Informatyki i Statystyki Medycznej z Pracownią E-Zdrowia</t>
  </si>
  <si>
    <t>Zakład Neurologii, Pielęgniarstwa Neurologicznego i Psychiatrycznego</t>
  </si>
  <si>
    <t>Zakład Interny i Pielęgniarstwa Internistycznego</t>
  </si>
  <si>
    <t>Zakład Chirurgii i Pielęgniarstwa Chirurgicznego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</si>
</sst>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2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Border="1"/>
    <xf numFmtId="0" fontId="1" fillId="6" borderId="1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0" fontId="2" fillId="8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19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/>
    <xf numFmtId="0" fontId="1" fillId="0" borderId="4" xfId="0" applyFont="1" applyBorder="1"/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" xfId="0" applyFont="1" applyBorder="1" applyAlignment="1"/>
    <xf numFmtId="0" fontId="1" fillId="0" borderId="0" xfId="0" applyFont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12" borderId="2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vertical="center" textRotation="90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21" borderId="2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2" fillId="14" borderId="1" xfId="0" applyFont="1" applyFill="1" applyBorder="1" applyAlignment="1">
      <alignment horizontal="center" vertical="center"/>
    </xf>
    <xf numFmtId="0" fontId="1" fillId="21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7" borderId="2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0" fillId="21" borderId="1" xfId="0" applyFont="1" applyFill="1" applyBorder="1" applyAlignment="1"/>
    <xf numFmtId="0" fontId="0" fillId="0" borderId="1" xfId="0" applyFont="1" applyBorder="1" applyAlignment="1"/>
    <xf numFmtId="0" fontId="0" fillId="7" borderId="1" xfId="0" applyFont="1" applyFill="1" applyBorder="1" applyAlignment="1"/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left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Fill="1" applyAlignment="1">
      <alignment horizontal="center" wrapText="1"/>
    </xf>
    <xf numFmtId="0" fontId="1" fillId="1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164" fontId="2" fillId="12" borderId="1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horizontal="right" vertical="center"/>
    </xf>
    <xf numFmtId="0" fontId="2" fillId="14" borderId="7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1" fillId="21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3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5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17" borderId="5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0" fontId="2" fillId="24" borderId="6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left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20" borderId="5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2" borderId="5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6" fillId="6" borderId="2" xfId="0" applyFont="1" applyFill="1" applyBorder="1"/>
    <xf numFmtId="0" fontId="6" fillId="0" borderId="2" xfId="0" applyFont="1" applyBorder="1" applyAlignment="1">
      <alignment horizontal="left" wrapText="1"/>
    </xf>
    <xf numFmtId="0" fontId="2" fillId="13" borderId="1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0" fillId="0" borderId="6" xfId="0" applyFont="1" applyBorder="1"/>
    <xf numFmtId="0" fontId="0" fillId="0" borderId="7" xfId="0" applyFont="1" applyBorder="1"/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FFCC"/>
      <color rgb="FFCCFFFF"/>
      <color rgb="FFCC99FF"/>
      <color rgb="FFFFFF66"/>
      <color rgb="FF00FF00"/>
      <color rgb="FF66FFCC"/>
      <color rgb="FFFF7C80"/>
      <color rgb="FF99FFCC"/>
      <color rgb="FF99CC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48"/>
  <sheetViews>
    <sheetView tabSelected="1" view="pageBreakPreview" topLeftCell="B478" zoomScale="90" zoomScaleNormal="90" zoomScaleSheetLayoutView="90" zoomScalePageLayoutView="26" workbookViewId="0">
      <selection activeCell="AC498" sqref="AC498"/>
    </sheetView>
  </sheetViews>
  <sheetFormatPr defaultColWidth="9.140625" defaultRowHeight="12.75" x14ac:dyDescent="0.2"/>
  <cols>
    <col min="1" max="1" width="9.140625" style="2" customWidth="1"/>
    <col min="2" max="2" width="44.42578125" style="2" customWidth="1"/>
    <col min="3" max="3" width="37" style="2" customWidth="1"/>
    <col min="4" max="5" width="7.7109375" style="2" customWidth="1"/>
    <col min="6" max="7" width="8" style="2" customWidth="1"/>
    <col min="8" max="8" width="8.42578125" style="2" customWidth="1"/>
    <col min="9" max="10" width="7.85546875" style="2" customWidth="1"/>
    <col min="11" max="11" width="8.140625" style="2" customWidth="1"/>
    <col min="12" max="13" width="8.28515625" style="2" customWidth="1"/>
    <col min="14" max="14" width="7.85546875" style="2" customWidth="1"/>
    <col min="15" max="23" width="7.7109375" style="2" customWidth="1"/>
    <col min="24" max="25" width="7.85546875" style="2" customWidth="1"/>
    <col min="26" max="16384" width="9.140625" style="2"/>
  </cols>
  <sheetData>
    <row r="1" spans="1:26" x14ac:dyDescent="0.2">
      <c r="A1" s="204" t="s">
        <v>13</v>
      </c>
      <c r="B1" s="204"/>
      <c r="C1" s="174" t="s">
        <v>385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 t="s">
        <v>346</v>
      </c>
      <c r="P1" s="174"/>
      <c r="Q1" s="174"/>
      <c r="R1" s="174"/>
      <c r="S1" s="174"/>
      <c r="T1" s="174"/>
      <c r="U1" s="174"/>
      <c r="V1" s="174"/>
      <c r="W1" s="174"/>
      <c r="X1" s="56"/>
      <c r="Y1" s="56"/>
    </row>
    <row r="2" spans="1:26" ht="12.75" customHeight="1" x14ac:dyDescent="0.2">
      <c r="A2" s="204" t="s">
        <v>12</v>
      </c>
      <c r="B2" s="20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62" t="s">
        <v>347</v>
      </c>
      <c r="P2" s="162"/>
      <c r="Q2" s="162"/>
      <c r="R2" s="162"/>
      <c r="S2" s="162"/>
      <c r="T2" s="162"/>
      <c r="U2" s="162"/>
      <c r="V2" s="162"/>
      <c r="W2" s="162"/>
      <c r="X2" s="57"/>
      <c r="Y2" s="57"/>
    </row>
    <row r="3" spans="1:26" x14ac:dyDescent="0.2">
      <c r="A3" s="204" t="s">
        <v>0</v>
      </c>
      <c r="B3" s="204"/>
      <c r="C3" s="174" t="s">
        <v>1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58"/>
      <c r="P3" s="58"/>
      <c r="Q3" s="58"/>
      <c r="R3" s="58"/>
      <c r="S3" s="58"/>
      <c r="T3" s="58"/>
      <c r="U3" s="58"/>
      <c r="V3" s="58"/>
      <c r="W3" s="58"/>
      <c r="X3" s="57"/>
      <c r="Y3" s="57"/>
    </row>
    <row r="4" spans="1:26" ht="14.25" customHeight="1" x14ac:dyDescent="0.2">
      <c r="A4" s="35"/>
      <c r="B4" s="35"/>
      <c r="C4" s="174" t="s">
        <v>241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58"/>
      <c r="P4" s="58"/>
      <c r="Q4" s="58"/>
      <c r="R4" s="58"/>
      <c r="S4" s="58"/>
      <c r="T4" s="58"/>
      <c r="U4" s="58"/>
      <c r="V4" s="58"/>
      <c r="W4" s="58"/>
      <c r="X4" s="57"/>
      <c r="Y4" s="57"/>
    </row>
    <row r="5" spans="1:26" ht="14.25" customHeight="1" x14ac:dyDescent="0.2">
      <c r="A5" s="35"/>
      <c r="B5" s="35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8"/>
      <c r="P5" s="58"/>
      <c r="Q5" s="58"/>
      <c r="R5" s="58"/>
      <c r="S5" s="58"/>
      <c r="T5" s="58"/>
      <c r="U5" s="58"/>
      <c r="V5" s="58"/>
      <c r="W5" s="58"/>
      <c r="X5" s="57"/>
      <c r="Y5" s="57"/>
    </row>
    <row r="6" spans="1:26" ht="12.75" customHeight="1" x14ac:dyDescent="0.2">
      <c r="A6" s="184" t="s">
        <v>14</v>
      </c>
      <c r="B6" s="187" t="s">
        <v>2</v>
      </c>
      <c r="C6" s="187" t="s">
        <v>3</v>
      </c>
      <c r="D6" s="180" t="s">
        <v>21</v>
      </c>
      <c r="E6" s="181"/>
      <c r="F6" s="181"/>
      <c r="G6" s="181" t="s">
        <v>15</v>
      </c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205"/>
      <c r="X6" s="60"/>
      <c r="Y6" s="60"/>
      <c r="Z6" s="3"/>
    </row>
    <row r="7" spans="1:26" ht="25.15" customHeight="1" x14ac:dyDescent="0.2">
      <c r="A7" s="185"/>
      <c r="B7" s="188"/>
      <c r="C7" s="188"/>
      <c r="D7" s="182" t="s">
        <v>9</v>
      </c>
      <c r="E7" s="183" t="s">
        <v>4</v>
      </c>
      <c r="F7" s="161" t="s">
        <v>5</v>
      </c>
      <c r="G7" s="166" t="s">
        <v>16</v>
      </c>
      <c r="H7" s="167"/>
      <c r="I7" s="167"/>
      <c r="J7" s="167"/>
      <c r="K7" s="167"/>
      <c r="L7" s="167"/>
      <c r="M7" s="167"/>
      <c r="N7" s="167"/>
      <c r="O7" s="167"/>
      <c r="P7" s="167" t="s">
        <v>17</v>
      </c>
      <c r="Q7" s="167"/>
      <c r="R7" s="167"/>
      <c r="S7" s="167"/>
      <c r="T7" s="167"/>
      <c r="U7" s="167"/>
      <c r="V7" s="167"/>
      <c r="W7" s="168"/>
      <c r="X7" s="61"/>
      <c r="Y7" s="61"/>
    </row>
    <row r="8" spans="1:26" ht="30.75" customHeight="1" x14ac:dyDescent="0.2">
      <c r="A8" s="185"/>
      <c r="B8" s="188"/>
      <c r="C8" s="188"/>
      <c r="D8" s="182"/>
      <c r="E8" s="183"/>
      <c r="F8" s="161"/>
      <c r="G8" s="253" t="s">
        <v>120</v>
      </c>
      <c r="H8" s="253"/>
      <c r="I8" s="253"/>
      <c r="J8" s="250" t="s">
        <v>7</v>
      </c>
      <c r="K8" s="251"/>
      <c r="L8" s="252"/>
      <c r="M8" s="253" t="s">
        <v>8</v>
      </c>
      <c r="N8" s="253"/>
      <c r="O8" s="253"/>
      <c r="P8" s="250" t="s">
        <v>7</v>
      </c>
      <c r="Q8" s="251"/>
      <c r="R8" s="252"/>
      <c r="S8" s="250" t="s">
        <v>19</v>
      </c>
      <c r="T8" s="251"/>
      <c r="U8" s="252"/>
      <c r="V8" s="250" t="s">
        <v>11</v>
      </c>
      <c r="W8" s="252"/>
      <c r="X8" s="61"/>
      <c r="Y8" s="61"/>
    </row>
    <row r="9" spans="1:26" ht="64.5" customHeight="1" x14ac:dyDescent="0.2">
      <c r="A9" s="186"/>
      <c r="B9" s="189"/>
      <c r="C9" s="189"/>
      <c r="D9" s="182"/>
      <c r="E9" s="183"/>
      <c r="F9" s="161"/>
      <c r="G9" s="62" t="s">
        <v>4</v>
      </c>
      <c r="H9" s="63" t="s">
        <v>9</v>
      </c>
      <c r="I9" s="64" t="s">
        <v>20</v>
      </c>
      <c r="J9" s="65" t="s">
        <v>4</v>
      </c>
      <c r="K9" s="63" t="s">
        <v>9</v>
      </c>
      <c r="L9" s="64" t="s">
        <v>20</v>
      </c>
      <c r="M9" s="62" t="s">
        <v>4</v>
      </c>
      <c r="N9" s="63" t="s">
        <v>9</v>
      </c>
      <c r="O9" s="64" t="s">
        <v>20</v>
      </c>
      <c r="P9" s="65" t="s">
        <v>4</v>
      </c>
      <c r="Q9" s="63" t="s">
        <v>9</v>
      </c>
      <c r="R9" s="64" t="s">
        <v>20</v>
      </c>
      <c r="S9" s="62" t="s">
        <v>4</v>
      </c>
      <c r="T9" s="66" t="s">
        <v>9</v>
      </c>
      <c r="U9" s="64" t="s">
        <v>20</v>
      </c>
      <c r="V9" s="62" t="s">
        <v>4</v>
      </c>
      <c r="W9" s="63" t="s">
        <v>9</v>
      </c>
      <c r="X9" s="67"/>
      <c r="Y9" s="67"/>
    </row>
    <row r="10" spans="1:26" x14ac:dyDescent="0.2">
      <c r="A10" s="230" t="s">
        <v>243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68"/>
      <c r="Y10" s="68"/>
    </row>
    <row r="11" spans="1:26" ht="15.75" x14ac:dyDescent="0.2">
      <c r="A11" s="69" t="s">
        <v>130</v>
      </c>
      <c r="B11" s="24" t="s">
        <v>259</v>
      </c>
      <c r="C11" s="70" t="s">
        <v>380</v>
      </c>
      <c r="D11" s="28">
        <f>SUM(H11,K11,N11,Q11,T11,W11)</f>
        <v>45</v>
      </c>
      <c r="E11" s="26">
        <f>SUM(G11,J11,M11,P11,S11,V11)</f>
        <v>3</v>
      </c>
      <c r="F11" s="27" t="s">
        <v>48</v>
      </c>
      <c r="G11" s="26">
        <v>1</v>
      </c>
      <c r="H11" s="28">
        <v>20</v>
      </c>
      <c r="I11" s="27">
        <v>300</v>
      </c>
      <c r="J11" s="26"/>
      <c r="K11" s="28"/>
      <c r="L11" s="27"/>
      <c r="M11" s="26">
        <v>2</v>
      </c>
      <c r="N11" s="28">
        <v>25</v>
      </c>
      <c r="O11" s="27">
        <v>25</v>
      </c>
      <c r="P11" s="26"/>
      <c r="Q11" s="28"/>
      <c r="R11" s="27"/>
      <c r="S11" s="26"/>
      <c r="T11" s="28"/>
      <c r="U11" s="71"/>
      <c r="V11" s="26"/>
      <c r="W11" s="28"/>
      <c r="X11" s="6"/>
      <c r="Y11" s="6"/>
    </row>
    <row r="12" spans="1:26" ht="25.5" x14ac:dyDescent="0.2">
      <c r="A12" s="69" t="s">
        <v>134</v>
      </c>
      <c r="B12" s="24" t="s">
        <v>260</v>
      </c>
      <c r="C12" s="70" t="s">
        <v>381</v>
      </c>
      <c r="D12" s="28">
        <f>SUM(H12,K12,N12,Q12,T12,W12)</f>
        <v>15</v>
      </c>
      <c r="E12" s="26">
        <f>SUM(G12,J12,M12,P12,S12,V12)</f>
        <v>1</v>
      </c>
      <c r="F12" s="27" t="s">
        <v>44</v>
      </c>
      <c r="G12" s="26">
        <v>0.5</v>
      </c>
      <c r="H12" s="28">
        <v>5</v>
      </c>
      <c r="I12" s="27">
        <v>300</v>
      </c>
      <c r="J12" s="26"/>
      <c r="K12" s="28"/>
      <c r="L12" s="27"/>
      <c r="M12" s="26">
        <v>0.5</v>
      </c>
      <c r="N12" s="28">
        <v>10</v>
      </c>
      <c r="O12" s="27">
        <v>25</v>
      </c>
      <c r="P12" s="26"/>
      <c r="Q12" s="28"/>
      <c r="R12" s="27"/>
      <c r="S12" s="26"/>
      <c r="T12" s="28"/>
      <c r="U12" s="71"/>
      <c r="V12" s="26"/>
      <c r="W12" s="28"/>
      <c r="X12" s="6"/>
      <c r="Y12" s="6"/>
    </row>
    <row r="13" spans="1:26" ht="38.25" x14ac:dyDescent="0.2">
      <c r="A13" s="69" t="s">
        <v>152</v>
      </c>
      <c r="B13" s="24" t="s">
        <v>38</v>
      </c>
      <c r="C13" s="70" t="s">
        <v>237</v>
      </c>
      <c r="D13" s="28">
        <f>SUM(H13,K13,N13,Q13,T13,W13)</f>
        <v>15</v>
      </c>
      <c r="E13" s="26">
        <f t="shared" ref="E13:E14" si="0">SUM(G13,J13,M13,P13,S13,V13)</f>
        <v>1</v>
      </c>
      <c r="F13" s="27" t="s">
        <v>44</v>
      </c>
      <c r="G13" s="26">
        <v>0.5</v>
      </c>
      <c r="H13" s="28">
        <v>5</v>
      </c>
      <c r="I13" s="27">
        <v>300</v>
      </c>
      <c r="J13" s="26"/>
      <c r="K13" s="28"/>
      <c r="L13" s="27"/>
      <c r="M13" s="26">
        <v>0.5</v>
      </c>
      <c r="N13" s="28">
        <v>10</v>
      </c>
      <c r="O13" s="27">
        <v>25</v>
      </c>
      <c r="P13" s="26"/>
      <c r="Q13" s="28"/>
      <c r="R13" s="27"/>
      <c r="S13" s="26"/>
      <c r="T13" s="28"/>
      <c r="U13" s="71"/>
      <c r="V13" s="26"/>
      <c r="W13" s="28"/>
      <c r="X13" s="6"/>
      <c r="Y13" s="6"/>
    </row>
    <row r="14" spans="1:26" ht="15.75" x14ac:dyDescent="0.2">
      <c r="A14" s="69" t="s">
        <v>135</v>
      </c>
      <c r="B14" s="24" t="s">
        <v>29</v>
      </c>
      <c r="C14" s="70" t="s">
        <v>30</v>
      </c>
      <c r="D14" s="28">
        <f>SUM(H14,K14,N14,Q14,T14,W14)</f>
        <v>15</v>
      </c>
      <c r="E14" s="26">
        <f t="shared" si="0"/>
        <v>1</v>
      </c>
      <c r="F14" s="27" t="s">
        <v>44</v>
      </c>
      <c r="G14" s="26">
        <v>0.5</v>
      </c>
      <c r="H14" s="28">
        <v>5</v>
      </c>
      <c r="I14" s="27">
        <v>300</v>
      </c>
      <c r="J14" s="26">
        <v>0.5</v>
      </c>
      <c r="K14" s="28">
        <v>10</v>
      </c>
      <c r="L14" s="27">
        <v>10</v>
      </c>
      <c r="M14" s="26"/>
      <c r="N14" s="28"/>
      <c r="O14" s="27"/>
      <c r="P14" s="26"/>
      <c r="Q14" s="28"/>
      <c r="R14" s="27"/>
      <c r="S14" s="26"/>
      <c r="T14" s="28"/>
      <c r="U14" s="71"/>
      <c r="V14" s="26"/>
      <c r="W14" s="28"/>
      <c r="X14" s="6"/>
      <c r="Y14" s="6"/>
    </row>
    <row r="15" spans="1:26" ht="15.75" x14ac:dyDescent="0.2">
      <c r="A15" s="233" t="s">
        <v>153</v>
      </c>
      <c r="B15" s="24" t="s">
        <v>261</v>
      </c>
      <c r="C15" s="235" t="s">
        <v>37</v>
      </c>
      <c r="D15" s="151">
        <f>SUM(H16:H18,K16:K18,N16:N18,Q16,Q17,Q18,T16,T17,T18,W16,W17,W18)</f>
        <v>50</v>
      </c>
      <c r="E15" s="152">
        <f>SUM(G16,J16,J17,J18,M16,M17,M18,P16,P17,P18,S16,S17,S18,V16,V17,V18)</f>
        <v>3</v>
      </c>
      <c r="F15" s="149" t="s">
        <v>48</v>
      </c>
      <c r="G15" s="194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6"/>
      <c r="X15" s="6"/>
      <c r="Y15" s="6"/>
    </row>
    <row r="16" spans="1:26" ht="15.75" x14ac:dyDescent="0.2">
      <c r="A16" s="233"/>
      <c r="B16" s="72" t="s">
        <v>262</v>
      </c>
      <c r="C16" s="235"/>
      <c r="D16" s="211"/>
      <c r="E16" s="234"/>
      <c r="F16" s="232"/>
      <c r="G16" s="152">
        <v>1</v>
      </c>
      <c r="H16" s="28">
        <v>10</v>
      </c>
      <c r="I16" s="27">
        <v>300</v>
      </c>
      <c r="J16" s="26"/>
      <c r="K16" s="28"/>
      <c r="L16" s="27"/>
      <c r="M16" s="26">
        <v>0.5</v>
      </c>
      <c r="N16" s="28">
        <v>15</v>
      </c>
      <c r="O16" s="27">
        <v>25</v>
      </c>
      <c r="P16" s="26"/>
      <c r="Q16" s="28"/>
      <c r="R16" s="27"/>
      <c r="S16" s="26"/>
      <c r="T16" s="28"/>
      <c r="U16" s="27"/>
      <c r="V16" s="26"/>
      <c r="W16" s="28"/>
      <c r="X16" s="6"/>
      <c r="Y16" s="6"/>
    </row>
    <row r="17" spans="1:25" ht="15.75" x14ac:dyDescent="0.2">
      <c r="A17" s="233"/>
      <c r="B17" s="72" t="s">
        <v>263</v>
      </c>
      <c r="C17" s="235"/>
      <c r="D17" s="211"/>
      <c r="E17" s="234"/>
      <c r="F17" s="232"/>
      <c r="G17" s="234"/>
      <c r="H17" s="28">
        <v>5</v>
      </c>
      <c r="I17" s="27">
        <v>300</v>
      </c>
      <c r="J17" s="26">
        <v>1</v>
      </c>
      <c r="K17" s="28">
        <v>10</v>
      </c>
      <c r="L17" s="27">
        <v>10</v>
      </c>
      <c r="M17" s="26"/>
      <c r="N17" s="28"/>
      <c r="O17" s="27"/>
      <c r="P17" s="26"/>
      <c r="Q17" s="28"/>
      <c r="R17" s="27"/>
      <c r="S17" s="26"/>
      <c r="T17" s="28"/>
      <c r="U17" s="27"/>
      <c r="V17" s="26"/>
      <c r="W17" s="28"/>
      <c r="X17" s="6"/>
      <c r="Y17" s="6"/>
    </row>
    <row r="18" spans="1:25" ht="15.75" x14ac:dyDescent="0.2">
      <c r="A18" s="233"/>
      <c r="B18" s="72" t="s">
        <v>264</v>
      </c>
      <c r="C18" s="235"/>
      <c r="D18" s="170"/>
      <c r="E18" s="171"/>
      <c r="F18" s="225"/>
      <c r="G18" s="171"/>
      <c r="H18" s="28">
        <v>5</v>
      </c>
      <c r="I18" s="27">
        <v>300</v>
      </c>
      <c r="J18" s="26"/>
      <c r="K18" s="28"/>
      <c r="L18" s="27"/>
      <c r="M18" s="26">
        <v>0.5</v>
      </c>
      <c r="N18" s="28">
        <v>5</v>
      </c>
      <c r="O18" s="27">
        <v>25</v>
      </c>
      <c r="P18" s="26"/>
      <c r="Q18" s="28"/>
      <c r="R18" s="27"/>
      <c r="S18" s="26"/>
      <c r="T18" s="28"/>
      <c r="U18" s="27"/>
      <c r="V18" s="26"/>
      <c r="W18" s="28"/>
      <c r="X18" s="6"/>
      <c r="Y18" s="6"/>
    </row>
    <row r="19" spans="1:25" ht="15.75" x14ac:dyDescent="0.2">
      <c r="A19" s="69" t="s">
        <v>136</v>
      </c>
      <c r="B19" s="24" t="s">
        <v>265</v>
      </c>
      <c r="C19" s="70" t="s">
        <v>37</v>
      </c>
      <c r="D19" s="28">
        <f>SUM(H19,K19,N19,Q19,T19,W19)</f>
        <v>15</v>
      </c>
      <c r="E19" s="26">
        <f>SUM(G19,J19,M19,P19,S19,V19)</f>
        <v>1</v>
      </c>
      <c r="F19" s="27" t="s">
        <v>44</v>
      </c>
      <c r="G19" s="26">
        <v>0.5</v>
      </c>
      <c r="H19" s="28">
        <v>10</v>
      </c>
      <c r="I19" s="27">
        <v>300</v>
      </c>
      <c r="J19" s="26"/>
      <c r="K19" s="28"/>
      <c r="L19" s="27"/>
      <c r="M19" s="26">
        <v>0.5</v>
      </c>
      <c r="N19" s="28">
        <v>5</v>
      </c>
      <c r="O19" s="27">
        <v>25</v>
      </c>
      <c r="P19" s="26"/>
      <c r="Q19" s="28"/>
      <c r="R19" s="27"/>
      <c r="S19" s="26"/>
      <c r="T19" s="28"/>
      <c r="U19" s="27"/>
      <c r="V19" s="26"/>
      <c r="W19" s="28"/>
      <c r="X19" s="6"/>
      <c r="Y19" s="6"/>
    </row>
    <row r="20" spans="1:25" ht="15.75" x14ac:dyDescent="0.2">
      <c r="A20" s="69" t="s">
        <v>137</v>
      </c>
      <c r="B20" s="24" t="s">
        <v>32</v>
      </c>
      <c r="C20" s="70" t="s">
        <v>33</v>
      </c>
      <c r="D20" s="28">
        <f t="shared" ref="D20:D21" si="1">SUM(H20,K20,N20,Q20,T20,W20)</f>
        <v>20</v>
      </c>
      <c r="E20" s="26">
        <f>SUM(G20,J20,M20,P20,S20,V20)</f>
        <v>1</v>
      </c>
      <c r="F20" s="27" t="s">
        <v>44</v>
      </c>
      <c r="G20" s="26">
        <v>0.5</v>
      </c>
      <c r="H20" s="28">
        <v>10</v>
      </c>
      <c r="I20" s="27">
        <v>300</v>
      </c>
      <c r="J20" s="26">
        <v>0.5</v>
      </c>
      <c r="K20" s="28">
        <v>10</v>
      </c>
      <c r="L20" s="27">
        <v>10</v>
      </c>
      <c r="M20" s="26"/>
      <c r="N20" s="28"/>
      <c r="O20" s="27"/>
      <c r="P20" s="26"/>
      <c r="Q20" s="28"/>
      <c r="R20" s="27"/>
      <c r="S20" s="26"/>
      <c r="T20" s="28"/>
      <c r="U20" s="27"/>
      <c r="V20" s="26"/>
      <c r="W20" s="28"/>
      <c r="X20" s="6"/>
      <c r="Y20" s="6"/>
    </row>
    <row r="21" spans="1:25" ht="25.5" x14ac:dyDescent="0.2">
      <c r="A21" s="69" t="s">
        <v>155</v>
      </c>
      <c r="B21" s="24" t="s">
        <v>47</v>
      </c>
      <c r="C21" s="70" t="s">
        <v>382</v>
      </c>
      <c r="D21" s="28">
        <f t="shared" si="1"/>
        <v>20</v>
      </c>
      <c r="E21" s="26">
        <f>SUM(G21,J21,M21,P21,S21,V21)</f>
        <v>1</v>
      </c>
      <c r="F21" s="27" t="s">
        <v>44</v>
      </c>
      <c r="G21" s="26">
        <v>0.5</v>
      </c>
      <c r="H21" s="28">
        <v>5</v>
      </c>
      <c r="I21" s="27">
        <v>300</v>
      </c>
      <c r="J21" s="26">
        <v>0.5</v>
      </c>
      <c r="K21" s="28">
        <v>15</v>
      </c>
      <c r="L21" s="27">
        <v>10</v>
      </c>
      <c r="M21" s="26"/>
      <c r="N21" s="28"/>
      <c r="O21" s="27"/>
      <c r="P21" s="26"/>
      <c r="Q21" s="28"/>
      <c r="R21" s="27"/>
      <c r="S21" s="26"/>
      <c r="T21" s="28"/>
      <c r="U21" s="27"/>
      <c r="V21" s="26"/>
      <c r="W21" s="28"/>
      <c r="X21" s="6"/>
      <c r="Y21" s="6"/>
    </row>
    <row r="22" spans="1:25" x14ac:dyDescent="0.2">
      <c r="A22" s="154" t="s">
        <v>244</v>
      </c>
      <c r="B22" s="155"/>
      <c r="C22" s="156"/>
      <c r="D22" s="73">
        <f>SUM(D11:D21)</f>
        <v>195</v>
      </c>
      <c r="E22" s="73">
        <f>SUM(E11:E21)</f>
        <v>12</v>
      </c>
      <c r="F22" s="73"/>
      <c r="G22" s="73">
        <f t="shared" ref="G22:W22" si="2">SUM(G11:G21)</f>
        <v>5</v>
      </c>
      <c r="H22" s="73">
        <f t="shared" si="2"/>
        <v>80</v>
      </c>
      <c r="I22" s="73"/>
      <c r="J22" s="73">
        <f t="shared" si="2"/>
        <v>2.5</v>
      </c>
      <c r="K22" s="73">
        <f t="shared" si="2"/>
        <v>45</v>
      </c>
      <c r="L22" s="73"/>
      <c r="M22" s="73">
        <f t="shared" si="2"/>
        <v>4.5</v>
      </c>
      <c r="N22" s="73">
        <f t="shared" si="2"/>
        <v>70</v>
      </c>
      <c r="O22" s="73"/>
      <c r="P22" s="73">
        <f t="shared" si="2"/>
        <v>0</v>
      </c>
      <c r="Q22" s="73">
        <f t="shared" si="2"/>
        <v>0</v>
      </c>
      <c r="R22" s="73"/>
      <c r="S22" s="73">
        <f>SUM(S11:S21)</f>
        <v>0</v>
      </c>
      <c r="T22" s="73">
        <f t="shared" si="2"/>
        <v>0</v>
      </c>
      <c r="U22" s="73"/>
      <c r="V22" s="73">
        <f t="shared" si="2"/>
        <v>0</v>
      </c>
      <c r="W22" s="73">
        <f t="shared" si="2"/>
        <v>0</v>
      </c>
      <c r="X22" s="6"/>
      <c r="Y22" s="6"/>
    </row>
    <row r="23" spans="1:25" x14ac:dyDescent="0.2">
      <c r="A23" s="236" t="s">
        <v>245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8"/>
      <c r="X23" s="6"/>
      <c r="Y23" s="6"/>
    </row>
    <row r="24" spans="1:25" ht="15.75" x14ac:dyDescent="0.2">
      <c r="A24" s="69" t="s">
        <v>284</v>
      </c>
      <c r="B24" s="24" t="s">
        <v>285</v>
      </c>
      <c r="C24" s="70" t="s">
        <v>286</v>
      </c>
      <c r="D24" s="74">
        <f>SUM(H24,K24,N24,Q24,T24,W24)</f>
        <v>30</v>
      </c>
      <c r="E24" s="26">
        <f>SUM(G24,J24,M24,P24,S24,V24)</f>
        <v>1</v>
      </c>
      <c r="F24" s="27" t="s">
        <v>44</v>
      </c>
      <c r="G24" s="26"/>
      <c r="H24" s="28"/>
      <c r="I24" s="27"/>
      <c r="J24" s="26">
        <v>1</v>
      </c>
      <c r="K24" s="28">
        <v>30</v>
      </c>
      <c r="L24" s="27">
        <v>20</v>
      </c>
      <c r="M24" s="26"/>
      <c r="N24" s="28"/>
      <c r="O24" s="27"/>
      <c r="P24" s="26"/>
      <c r="Q24" s="28"/>
      <c r="R24" s="27"/>
      <c r="S24" s="26"/>
      <c r="T24" s="28"/>
      <c r="U24" s="27"/>
      <c r="V24" s="26"/>
      <c r="W24" s="28"/>
      <c r="X24" s="6"/>
      <c r="Y24" s="6"/>
    </row>
    <row r="25" spans="1:25" ht="15.75" x14ac:dyDescent="0.2">
      <c r="A25" s="69" t="s">
        <v>232</v>
      </c>
      <c r="B25" s="24" t="s">
        <v>40</v>
      </c>
      <c r="C25" s="70" t="s">
        <v>335</v>
      </c>
      <c r="D25" s="74">
        <f>SUM(H25,K25,N25,Q25,T25,W25)</f>
        <v>15</v>
      </c>
      <c r="E25" s="26">
        <f>SUM(G25,J25,M25,S25,V25)</f>
        <v>1</v>
      </c>
      <c r="F25" s="27" t="s">
        <v>44</v>
      </c>
      <c r="G25" s="26">
        <v>0.5</v>
      </c>
      <c r="H25" s="28">
        <v>5</v>
      </c>
      <c r="I25" s="27">
        <v>300</v>
      </c>
      <c r="J25" s="26"/>
      <c r="K25" s="28"/>
      <c r="L25" s="27"/>
      <c r="M25" s="26">
        <v>0.5</v>
      </c>
      <c r="N25" s="28">
        <v>10</v>
      </c>
      <c r="O25" s="27">
        <v>25</v>
      </c>
      <c r="P25" s="26"/>
      <c r="Q25" s="28"/>
      <c r="R25" s="27"/>
      <c r="S25" s="26"/>
      <c r="T25" s="28"/>
      <c r="U25" s="27"/>
      <c r="V25" s="26"/>
      <c r="W25" s="28"/>
      <c r="X25" s="6"/>
      <c r="Y25" s="6"/>
    </row>
    <row r="26" spans="1:25" ht="15.75" x14ac:dyDescent="0.2">
      <c r="A26" s="233" t="s">
        <v>142</v>
      </c>
      <c r="B26" s="21" t="s">
        <v>266</v>
      </c>
      <c r="C26" s="235" t="s">
        <v>348</v>
      </c>
      <c r="D26" s="151">
        <f>SUM(H27,H28,K27,K28,N27,N28,Q27,Q28,T27,T28,W27,W28)</f>
        <v>20</v>
      </c>
      <c r="E26" s="152">
        <f>SUM(G26,J27,J28,M27,M28,P27,P28,S27,S28,V27,V28)</f>
        <v>1</v>
      </c>
      <c r="F26" s="149" t="s">
        <v>44</v>
      </c>
      <c r="G26" s="152">
        <v>1</v>
      </c>
      <c r="H26" s="194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6"/>
      <c r="X26" s="6"/>
      <c r="Y26" s="6"/>
    </row>
    <row r="27" spans="1:25" ht="15.75" x14ac:dyDescent="0.2">
      <c r="A27" s="233"/>
      <c r="B27" s="72" t="s">
        <v>267</v>
      </c>
      <c r="C27" s="235"/>
      <c r="D27" s="211"/>
      <c r="E27" s="234"/>
      <c r="F27" s="232"/>
      <c r="G27" s="234"/>
      <c r="H27" s="28">
        <v>10</v>
      </c>
      <c r="I27" s="27">
        <v>300</v>
      </c>
      <c r="J27" s="26"/>
      <c r="K27" s="28"/>
      <c r="L27" s="27"/>
      <c r="M27" s="26"/>
      <c r="N27" s="28"/>
      <c r="O27" s="27"/>
      <c r="P27" s="26"/>
      <c r="Q27" s="28"/>
      <c r="R27" s="27"/>
      <c r="S27" s="26"/>
      <c r="T27" s="28"/>
      <c r="U27" s="27"/>
      <c r="V27" s="26"/>
      <c r="W27" s="28"/>
      <c r="X27" s="6"/>
      <c r="Y27" s="6"/>
    </row>
    <row r="28" spans="1:25" ht="15.75" x14ac:dyDescent="0.2">
      <c r="A28" s="233"/>
      <c r="B28" s="72" t="s">
        <v>268</v>
      </c>
      <c r="C28" s="235"/>
      <c r="D28" s="170"/>
      <c r="E28" s="171"/>
      <c r="F28" s="225"/>
      <c r="G28" s="171"/>
      <c r="H28" s="28">
        <v>10</v>
      </c>
      <c r="I28" s="27">
        <v>300</v>
      </c>
      <c r="J28" s="26"/>
      <c r="K28" s="28"/>
      <c r="L28" s="27"/>
      <c r="M28" s="26"/>
      <c r="N28" s="28"/>
      <c r="O28" s="27"/>
      <c r="P28" s="26"/>
      <c r="Q28" s="28"/>
      <c r="R28" s="27"/>
      <c r="S28" s="26"/>
      <c r="T28" s="28"/>
      <c r="U28" s="27"/>
      <c r="V28" s="26"/>
      <c r="W28" s="28"/>
      <c r="X28" s="6"/>
      <c r="Y28" s="6"/>
    </row>
    <row r="29" spans="1:25" ht="15.75" x14ac:dyDescent="0.2">
      <c r="A29" s="233" t="s">
        <v>143</v>
      </c>
      <c r="B29" s="75" t="s">
        <v>271</v>
      </c>
      <c r="C29" s="235" t="s">
        <v>383</v>
      </c>
      <c r="D29" s="151">
        <f>SUM(H30,H31,K30,K31,N30,N31,Q30,Q31,T30,T31,W30,W31)</f>
        <v>30</v>
      </c>
      <c r="E29" s="152">
        <f>SUM(G29,J30,J31,M30,M31,P30,P31,S30,S31,V30,V31)</f>
        <v>1</v>
      </c>
      <c r="F29" s="149" t="s">
        <v>44</v>
      </c>
      <c r="G29" s="152">
        <v>0.5</v>
      </c>
      <c r="H29" s="194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6"/>
      <c r="X29" s="6"/>
      <c r="Y29" s="6"/>
    </row>
    <row r="30" spans="1:25" ht="15.75" x14ac:dyDescent="0.2">
      <c r="A30" s="233"/>
      <c r="B30" s="72" t="s">
        <v>269</v>
      </c>
      <c r="C30" s="235"/>
      <c r="D30" s="211"/>
      <c r="E30" s="234"/>
      <c r="F30" s="232"/>
      <c r="G30" s="234"/>
      <c r="H30" s="28">
        <v>5</v>
      </c>
      <c r="I30" s="27">
        <v>300</v>
      </c>
      <c r="J30" s="26"/>
      <c r="K30" s="28"/>
      <c r="L30" s="27"/>
      <c r="M30" s="26">
        <v>0.25</v>
      </c>
      <c r="N30" s="28">
        <v>10</v>
      </c>
      <c r="O30" s="27">
        <v>25</v>
      </c>
      <c r="P30" s="26"/>
      <c r="Q30" s="28"/>
      <c r="R30" s="27"/>
      <c r="S30" s="26"/>
      <c r="T30" s="28"/>
      <c r="U30" s="27"/>
      <c r="V30" s="26"/>
      <c r="W30" s="28"/>
      <c r="X30" s="6"/>
      <c r="Y30" s="6"/>
    </row>
    <row r="31" spans="1:25" ht="15.75" x14ac:dyDescent="0.2">
      <c r="A31" s="233"/>
      <c r="B31" s="72" t="s">
        <v>270</v>
      </c>
      <c r="C31" s="235"/>
      <c r="D31" s="170"/>
      <c r="E31" s="171"/>
      <c r="F31" s="225"/>
      <c r="G31" s="171"/>
      <c r="H31" s="28">
        <v>5</v>
      </c>
      <c r="I31" s="27">
        <v>300</v>
      </c>
      <c r="J31" s="26"/>
      <c r="K31" s="28"/>
      <c r="L31" s="27"/>
      <c r="M31" s="26">
        <v>0.25</v>
      </c>
      <c r="N31" s="28">
        <v>10</v>
      </c>
      <c r="O31" s="27">
        <v>25</v>
      </c>
      <c r="P31" s="26"/>
      <c r="Q31" s="28"/>
      <c r="R31" s="27"/>
      <c r="S31" s="26"/>
      <c r="T31" s="28"/>
      <c r="U31" s="27"/>
      <c r="V31" s="26"/>
      <c r="W31" s="28"/>
      <c r="X31" s="6"/>
      <c r="Y31" s="6"/>
    </row>
    <row r="32" spans="1:25" ht="15.75" x14ac:dyDescent="0.2">
      <c r="A32" s="69" t="s">
        <v>234</v>
      </c>
      <c r="B32" s="24" t="s">
        <v>272</v>
      </c>
      <c r="C32" s="70" t="s">
        <v>383</v>
      </c>
      <c r="D32" s="28">
        <f>SUM(H32,K32,N32,Q32,T32,W32)</f>
        <v>15</v>
      </c>
      <c r="E32" s="26">
        <f>SUM(G32,J32,M32,P32,S32,V32)</f>
        <v>1</v>
      </c>
      <c r="F32" s="27" t="s">
        <v>44</v>
      </c>
      <c r="G32" s="26">
        <v>1</v>
      </c>
      <c r="H32" s="28">
        <v>15</v>
      </c>
      <c r="I32" s="27">
        <v>300</v>
      </c>
      <c r="J32" s="26"/>
      <c r="K32" s="28"/>
      <c r="L32" s="27"/>
      <c r="M32" s="26"/>
      <c r="N32" s="28"/>
      <c r="O32" s="27"/>
      <c r="P32" s="26"/>
      <c r="Q32" s="28"/>
      <c r="R32" s="27"/>
      <c r="S32" s="26"/>
      <c r="T32" s="28"/>
      <c r="U32" s="27"/>
      <c r="V32" s="26"/>
      <c r="W32" s="28"/>
      <c r="X32" s="6"/>
      <c r="Y32" s="6"/>
    </row>
    <row r="33" spans="1:25" ht="15.75" x14ac:dyDescent="0.2">
      <c r="A33" s="69" t="s">
        <v>145</v>
      </c>
      <c r="B33" s="24" t="s">
        <v>34</v>
      </c>
      <c r="C33" s="70" t="s">
        <v>384</v>
      </c>
      <c r="D33" s="28">
        <f t="shared" ref="D33:D37" si="3">SUM(H33,K33,N33,Q33,T33,W33)</f>
        <v>10</v>
      </c>
      <c r="E33" s="26">
        <f t="shared" ref="E33:E37" si="4">SUM(G33,J33,M33,P33,S33,V33)</f>
        <v>1</v>
      </c>
      <c r="F33" s="27" t="s">
        <v>44</v>
      </c>
      <c r="G33" s="26"/>
      <c r="H33" s="28"/>
      <c r="I33" s="27"/>
      <c r="J33" s="26"/>
      <c r="K33" s="28"/>
      <c r="L33" s="27"/>
      <c r="M33" s="26">
        <v>1</v>
      </c>
      <c r="N33" s="28">
        <v>10</v>
      </c>
      <c r="O33" s="27">
        <v>25</v>
      </c>
      <c r="P33" s="26"/>
      <c r="Q33" s="28"/>
      <c r="R33" s="27"/>
      <c r="S33" s="26"/>
      <c r="T33" s="28"/>
      <c r="U33" s="27"/>
      <c r="V33" s="26"/>
      <c r="W33" s="28"/>
      <c r="X33" s="6"/>
      <c r="Y33" s="6"/>
    </row>
    <row r="34" spans="1:25" ht="15.75" x14ac:dyDescent="0.2">
      <c r="A34" s="69" t="s">
        <v>156</v>
      </c>
      <c r="B34" s="24" t="s">
        <v>273</v>
      </c>
      <c r="C34" s="70" t="s">
        <v>35</v>
      </c>
      <c r="D34" s="28">
        <f t="shared" si="3"/>
        <v>10</v>
      </c>
      <c r="E34" s="26">
        <f>SUM(G34,J34,M34,P34,S34,V34)</f>
        <v>1</v>
      </c>
      <c r="F34" s="27" t="s">
        <v>44</v>
      </c>
      <c r="G34" s="26">
        <v>0.5</v>
      </c>
      <c r="H34" s="28">
        <v>5</v>
      </c>
      <c r="I34" s="27">
        <v>300</v>
      </c>
      <c r="J34" s="26"/>
      <c r="K34" s="28"/>
      <c r="L34" s="27"/>
      <c r="M34" s="26">
        <v>0.5</v>
      </c>
      <c r="N34" s="28">
        <v>5</v>
      </c>
      <c r="O34" s="27">
        <v>25</v>
      </c>
      <c r="P34" s="26"/>
      <c r="Q34" s="28"/>
      <c r="R34" s="27"/>
      <c r="S34" s="26"/>
      <c r="T34" s="28"/>
      <c r="U34" s="27"/>
      <c r="V34" s="26"/>
      <c r="W34" s="28"/>
      <c r="X34" s="6"/>
      <c r="Y34" s="6"/>
    </row>
    <row r="35" spans="1:25" ht="15.75" x14ac:dyDescent="0.2">
      <c r="A35" s="69" t="s">
        <v>274</v>
      </c>
      <c r="B35" s="24" t="s">
        <v>43</v>
      </c>
      <c r="C35" s="70" t="s">
        <v>35</v>
      </c>
      <c r="D35" s="28">
        <f t="shared" si="3"/>
        <v>10</v>
      </c>
      <c r="E35" s="26">
        <f t="shared" si="4"/>
        <v>1</v>
      </c>
      <c r="F35" s="27" t="s">
        <v>44</v>
      </c>
      <c r="G35" s="26">
        <v>0.5</v>
      </c>
      <c r="H35" s="28">
        <v>5</v>
      </c>
      <c r="I35" s="27">
        <v>300</v>
      </c>
      <c r="J35" s="26"/>
      <c r="K35" s="28"/>
      <c r="L35" s="27"/>
      <c r="M35" s="26">
        <v>0.5</v>
      </c>
      <c r="N35" s="28">
        <v>5</v>
      </c>
      <c r="O35" s="27">
        <v>25</v>
      </c>
      <c r="P35" s="26"/>
      <c r="Q35" s="28"/>
      <c r="R35" s="27"/>
      <c r="S35" s="26"/>
      <c r="T35" s="28"/>
      <c r="U35" s="27"/>
      <c r="V35" s="26"/>
      <c r="W35" s="28"/>
      <c r="X35" s="6"/>
      <c r="Y35" s="6"/>
    </row>
    <row r="36" spans="1:25" ht="25.5" x14ac:dyDescent="0.2">
      <c r="A36" s="69" t="s">
        <v>146</v>
      </c>
      <c r="B36" s="24" t="s">
        <v>36</v>
      </c>
      <c r="C36" s="70" t="s">
        <v>348</v>
      </c>
      <c r="D36" s="28">
        <f t="shared" si="3"/>
        <v>10</v>
      </c>
      <c r="E36" s="26">
        <f t="shared" si="4"/>
        <v>1</v>
      </c>
      <c r="F36" s="27" t="s">
        <v>44</v>
      </c>
      <c r="G36" s="26">
        <v>1</v>
      </c>
      <c r="H36" s="28">
        <v>10</v>
      </c>
      <c r="I36" s="27">
        <v>300</v>
      </c>
      <c r="J36" s="26"/>
      <c r="K36" s="28"/>
      <c r="L36" s="27"/>
      <c r="M36" s="26"/>
      <c r="N36" s="28"/>
      <c r="O36" s="27"/>
      <c r="P36" s="26"/>
      <c r="Q36" s="28"/>
      <c r="R36" s="27"/>
      <c r="S36" s="26"/>
      <c r="T36" s="28"/>
      <c r="U36" s="27"/>
      <c r="V36" s="26"/>
      <c r="W36" s="28"/>
      <c r="X36" s="6"/>
      <c r="Y36" s="6"/>
    </row>
    <row r="37" spans="1:25" ht="15.75" x14ac:dyDescent="0.2">
      <c r="A37" s="69" t="s">
        <v>157</v>
      </c>
      <c r="B37" s="24" t="s">
        <v>275</v>
      </c>
      <c r="C37" s="70" t="s">
        <v>39</v>
      </c>
      <c r="D37" s="28">
        <f t="shared" si="3"/>
        <v>10</v>
      </c>
      <c r="E37" s="26">
        <f t="shared" si="4"/>
        <v>1</v>
      </c>
      <c r="F37" s="27" t="s">
        <v>44</v>
      </c>
      <c r="G37" s="26">
        <v>1</v>
      </c>
      <c r="H37" s="28">
        <v>10</v>
      </c>
      <c r="I37" s="27">
        <v>300</v>
      </c>
      <c r="J37" s="26"/>
      <c r="K37" s="28"/>
      <c r="L37" s="27"/>
      <c r="M37" s="26"/>
      <c r="N37" s="28"/>
      <c r="O37" s="27"/>
      <c r="P37" s="26"/>
      <c r="Q37" s="28"/>
      <c r="R37" s="27"/>
      <c r="S37" s="26"/>
      <c r="T37" s="28"/>
      <c r="U37" s="27"/>
      <c r="V37" s="26"/>
      <c r="W37" s="28"/>
      <c r="X37" s="6"/>
      <c r="Y37" s="6"/>
    </row>
    <row r="38" spans="1:25" x14ac:dyDescent="0.2">
      <c r="A38" s="154" t="s">
        <v>246</v>
      </c>
      <c r="B38" s="155"/>
      <c r="C38" s="156"/>
      <c r="D38" s="73">
        <f>SUM(D24:D37)</f>
        <v>160</v>
      </c>
      <c r="E38" s="73">
        <f t="shared" ref="E38:W38" si="5">SUM(E24:E37)</f>
        <v>10</v>
      </c>
      <c r="F38" s="73"/>
      <c r="G38" s="73">
        <f t="shared" si="5"/>
        <v>6</v>
      </c>
      <c r="H38" s="73">
        <f t="shared" si="5"/>
        <v>80</v>
      </c>
      <c r="I38" s="73"/>
      <c r="J38" s="73">
        <f t="shared" si="5"/>
        <v>1</v>
      </c>
      <c r="K38" s="73">
        <f t="shared" si="5"/>
        <v>30</v>
      </c>
      <c r="L38" s="73"/>
      <c r="M38" s="73">
        <f>SUM(M24,M25,M27,M28,M30,M31,M32,M33,M34,M35,M36,M37)</f>
        <v>3</v>
      </c>
      <c r="N38" s="73">
        <f t="shared" si="5"/>
        <v>50</v>
      </c>
      <c r="O38" s="73"/>
      <c r="P38" s="73">
        <f t="shared" si="5"/>
        <v>0</v>
      </c>
      <c r="Q38" s="73">
        <f t="shared" si="5"/>
        <v>0</v>
      </c>
      <c r="R38" s="73"/>
      <c r="S38" s="73">
        <f t="shared" si="5"/>
        <v>0</v>
      </c>
      <c r="T38" s="73">
        <f t="shared" si="5"/>
        <v>0</v>
      </c>
      <c r="U38" s="73"/>
      <c r="V38" s="73">
        <f t="shared" si="5"/>
        <v>0</v>
      </c>
      <c r="W38" s="73">
        <f t="shared" si="5"/>
        <v>0</v>
      </c>
      <c r="X38" s="6"/>
      <c r="Y38" s="6"/>
    </row>
    <row r="39" spans="1:25" x14ac:dyDescent="0.2">
      <c r="A39" s="236" t="s">
        <v>247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8"/>
      <c r="X39" s="6"/>
      <c r="Y39" s="6"/>
    </row>
    <row r="40" spans="1:25" ht="15.75" x14ac:dyDescent="0.2">
      <c r="A40" s="69" t="s">
        <v>235</v>
      </c>
      <c r="B40" s="24" t="s">
        <v>46</v>
      </c>
      <c r="C40" s="70" t="s">
        <v>39</v>
      </c>
      <c r="D40" s="28">
        <f>SUM(H40,K40,N40,Q40,T40,W40)</f>
        <v>45</v>
      </c>
      <c r="E40" s="26">
        <f>SUM(G40,J40,M40,P40,S40,V40)</f>
        <v>3</v>
      </c>
      <c r="F40" s="27" t="s">
        <v>48</v>
      </c>
      <c r="G40" s="26">
        <v>1</v>
      </c>
      <c r="H40" s="28">
        <v>25</v>
      </c>
      <c r="I40" s="27">
        <v>300</v>
      </c>
      <c r="J40" s="26"/>
      <c r="K40" s="28"/>
      <c r="L40" s="27"/>
      <c r="M40" s="26">
        <v>1</v>
      </c>
      <c r="N40" s="28">
        <v>10</v>
      </c>
      <c r="O40" s="27">
        <v>25</v>
      </c>
      <c r="P40" s="26">
        <v>1</v>
      </c>
      <c r="Q40" s="28">
        <v>10</v>
      </c>
      <c r="R40" s="27">
        <v>10</v>
      </c>
      <c r="S40" s="26"/>
      <c r="T40" s="28"/>
      <c r="U40" s="27"/>
      <c r="V40" s="26"/>
      <c r="W40" s="28"/>
      <c r="X40" s="6"/>
      <c r="Y40" s="6"/>
    </row>
    <row r="41" spans="1:25" ht="31.5" x14ac:dyDescent="0.2">
      <c r="A41" s="36" t="s">
        <v>169</v>
      </c>
      <c r="B41" s="24" t="s">
        <v>276</v>
      </c>
      <c r="C41" s="70" t="s">
        <v>277</v>
      </c>
      <c r="D41" s="28">
        <f>SUM(H41,K41,N41,Q41,T41,W41)</f>
        <v>40</v>
      </c>
      <c r="E41" s="26">
        <f>SUM(G41,J41,M41,P41,S41,V41)</f>
        <v>2</v>
      </c>
      <c r="F41" s="27" t="s">
        <v>44</v>
      </c>
      <c r="G41" s="26">
        <v>0.5</v>
      </c>
      <c r="H41" s="28">
        <v>15</v>
      </c>
      <c r="I41" s="27">
        <v>300</v>
      </c>
      <c r="J41" s="26"/>
      <c r="K41" s="28"/>
      <c r="L41" s="27"/>
      <c r="M41" s="26"/>
      <c r="N41" s="28"/>
      <c r="O41" s="27"/>
      <c r="P41" s="26">
        <v>1.5</v>
      </c>
      <c r="Q41" s="28">
        <v>25</v>
      </c>
      <c r="R41" s="27">
        <v>10</v>
      </c>
      <c r="S41" s="26"/>
      <c r="T41" s="28"/>
      <c r="U41" s="27"/>
      <c r="V41" s="26"/>
      <c r="W41" s="28"/>
      <c r="X41" s="6"/>
      <c r="Y41" s="6"/>
    </row>
    <row r="42" spans="1:25" x14ac:dyDescent="0.2">
      <c r="A42" s="154" t="s">
        <v>248</v>
      </c>
      <c r="B42" s="155"/>
      <c r="C42" s="156"/>
      <c r="D42" s="73">
        <f>SUM(D40:D41)</f>
        <v>85</v>
      </c>
      <c r="E42" s="73">
        <f t="shared" ref="E42:W42" si="6">SUM(E40:E41)</f>
        <v>5</v>
      </c>
      <c r="F42" s="73"/>
      <c r="G42" s="73">
        <f t="shared" si="6"/>
        <v>1.5</v>
      </c>
      <c r="H42" s="73">
        <f t="shared" si="6"/>
        <v>40</v>
      </c>
      <c r="I42" s="73"/>
      <c r="J42" s="73">
        <f t="shared" si="6"/>
        <v>0</v>
      </c>
      <c r="K42" s="73">
        <f t="shared" si="6"/>
        <v>0</v>
      </c>
      <c r="L42" s="73"/>
      <c r="M42" s="73">
        <f t="shared" si="6"/>
        <v>1</v>
      </c>
      <c r="N42" s="73">
        <f t="shared" si="6"/>
        <v>10</v>
      </c>
      <c r="O42" s="73"/>
      <c r="P42" s="73">
        <f t="shared" si="6"/>
        <v>2.5</v>
      </c>
      <c r="Q42" s="73">
        <f t="shared" si="6"/>
        <v>35</v>
      </c>
      <c r="R42" s="73"/>
      <c r="S42" s="73">
        <f t="shared" si="6"/>
        <v>0</v>
      </c>
      <c r="T42" s="73">
        <f t="shared" si="6"/>
        <v>0</v>
      </c>
      <c r="U42" s="73"/>
      <c r="V42" s="73">
        <f t="shared" si="6"/>
        <v>0</v>
      </c>
      <c r="W42" s="73">
        <f t="shared" si="6"/>
        <v>0</v>
      </c>
      <c r="X42" s="6"/>
      <c r="Y42" s="6"/>
    </row>
    <row r="43" spans="1:25" x14ac:dyDescent="0.2">
      <c r="A43" s="236" t="s">
        <v>249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8"/>
      <c r="X43" s="6"/>
      <c r="Y43" s="6"/>
    </row>
    <row r="44" spans="1:25" x14ac:dyDescent="0.2">
      <c r="A44" s="49"/>
      <c r="B44" s="9"/>
      <c r="C44" s="76"/>
      <c r="D44" s="28"/>
      <c r="E44" s="26"/>
      <c r="F44" s="77"/>
      <c r="G44" s="26"/>
      <c r="H44" s="78"/>
      <c r="I44" s="27"/>
      <c r="J44" s="79"/>
      <c r="K44" s="78"/>
      <c r="L44" s="27"/>
      <c r="M44" s="79"/>
      <c r="N44" s="78"/>
      <c r="O44" s="77"/>
      <c r="P44" s="79"/>
      <c r="Q44" s="78"/>
      <c r="R44" s="77"/>
      <c r="S44" s="26"/>
      <c r="T44" s="28"/>
      <c r="U44" s="27"/>
      <c r="V44" s="26"/>
      <c r="W44" s="28"/>
      <c r="X44" s="6"/>
      <c r="Y44" s="6"/>
    </row>
    <row r="45" spans="1:25" x14ac:dyDescent="0.2">
      <c r="A45" s="154" t="s">
        <v>250</v>
      </c>
      <c r="B45" s="155"/>
      <c r="C45" s="156"/>
      <c r="D45" s="80">
        <f>SUM(E44)</f>
        <v>0</v>
      </c>
      <c r="E45" s="80">
        <f t="shared" ref="E45:W45" si="7">SUM(F44)</f>
        <v>0</v>
      </c>
      <c r="F45" s="80"/>
      <c r="G45" s="80">
        <f t="shared" si="7"/>
        <v>0</v>
      </c>
      <c r="H45" s="80">
        <f t="shared" si="7"/>
        <v>0</v>
      </c>
      <c r="I45" s="80"/>
      <c r="J45" s="80">
        <f t="shared" si="7"/>
        <v>0</v>
      </c>
      <c r="K45" s="80">
        <f t="shared" si="7"/>
        <v>0</v>
      </c>
      <c r="L45" s="80"/>
      <c r="M45" s="80">
        <f t="shared" si="7"/>
        <v>0</v>
      </c>
      <c r="N45" s="80">
        <f t="shared" si="7"/>
        <v>0</v>
      </c>
      <c r="O45" s="80"/>
      <c r="P45" s="80">
        <f t="shared" si="7"/>
        <v>0</v>
      </c>
      <c r="Q45" s="80">
        <f t="shared" si="7"/>
        <v>0</v>
      </c>
      <c r="R45" s="80"/>
      <c r="S45" s="80">
        <f t="shared" si="7"/>
        <v>0</v>
      </c>
      <c r="T45" s="80">
        <f t="shared" si="7"/>
        <v>0</v>
      </c>
      <c r="U45" s="80"/>
      <c r="V45" s="80">
        <f t="shared" si="7"/>
        <v>0</v>
      </c>
      <c r="W45" s="80">
        <f t="shared" si="7"/>
        <v>0</v>
      </c>
      <c r="X45" s="6"/>
      <c r="Y45" s="6"/>
    </row>
    <row r="46" spans="1:25" x14ac:dyDescent="0.2">
      <c r="A46" s="236" t="s">
        <v>326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8"/>
      <c r="X46" s="6"/>
      <c r="Y46" s="6"/>
    </row>
    <row r="47" spans="1:25" x14ac:dyDescent="0.2">
      <c r="A47" s="49"/>
      <c r="B47" s="9"/>
      <c r="C47" s="76"/>
      <c r="D47" s="28"/>
      <c r="E47" s="26"/>
      <c r="F47" s="77"/>
      <c r="G47" s="26"/>
      <c r="H47" s="78"/>
      <c r="I47" s="27"/>
      <c r="J47" s="79"/>
      <c r="K47" s="78"/>
      <c r="L47" s="27"/>
      <c r="M47" s="79"/>
      <c r="N47" s="78"/>
      <c r="O47" s="77"/>
      <c r="P47" s="79"/>
      <c r="Q47" s="78"/>
      <c r="R47" s="77"/>
      <c r="S47" s="26"/>
      <c r="T47" s="28"/>
      <c r="U47" s="27"/>
      <c r="V47" s="26"/>
      <c r="W47" s="28"/>
      <c r="X47" s="68"/>
      <c r="Y47" s="68"/>
    </row>
    <row r="48" spans="1:25" x14ac:dyDescent="0.2">
      <c r="A48" s="154" t="s">
        <v>252</v>
      </c>
      <c r="B48" s="155"/>
      <c r="C48" s="156"/>
      <c r="D48" s="80">
        <f>SUM(E47)</f>
        <v>0</v>
      </c>
      <c r="E48" s="80">
        <f t="shared" ref="E48:W48" si="8">SUM(F47)</f>
        <v>0</v>
      </c>
      <c r="F48" s="80"/>
      <c r="G48" s="80">
        <f t="shared" si="8"/>
        <v>0</v>
      </c>
      <c r="H48" s="80">
        <f t="shared" si="8"/>
        <v>0</v>
      </c>
      <c r="I48" s="80"/>
      <c r="J48" s="80">
        <f t="shared" si="8"/>
        <v>0</v>
      </c>
      <c r="K48" s="80">
        <f t="shared" si="8"/>
        <v>0</v>
      </c>
      <c r="L48" s="80"/>
      <c r="M48" s="80">
        <f t="shared" si="8"/>
        <v>0</v>
      </c>
      <c r="N48" s="80">
        <f t="shared" si="8"/>
        <v>0</v>
      </c>
      <c r="O48" s="80"/>
      <c r="P48" s="80">
        <f t="shared" si="8"/>
        <v>0</v>
      </c>
      <c r="Q48" s="80">
        <f t="shared" si="8"/>
        <v>0</v>
      </c>
      <c r="R48" s="80"/>
      <c r="S48" s="80">
        <f t="shared" si="8"/>
        <v>0</v>
      </c>
      <c r="T48" s="80">
        <f t="shared" si="8"/>
        <v>0</v>
      </c>
      <c r="U48" s="80"/>
      <c r="V48" s="80">
        <f t="shared" si="8"/>
        <v>0</v>
      </c>
      <c r="W48" s="80">
        <f t="shared" si="8"/>
        <v>0</v>
      </c>
      <c r="X48" s="68"/>
      <c r="Y48" s="68"/>
    </row>
    <row r="49" spans="1:26" x14ac:dyDescent="0.2">
      <c r="A49" s="236" t="s">
        <v>251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8"/>
      <c r="X49" s="68"/>
      <c r="Y49" s="68"/>
    </row>
    <row r="50" spans="1:26" x14ac:dyDescent="0.2">
      <c r="A50" s="49"/>
      <c r="B50" s="4"/>
      <c r="C50" s="81"/>
      <c r="D50" s="28"/>
      <c r="E50" s="26"/>
      <c r="F50" s="77"/>
      <c r="G50" s="26"/>
      <c r="H50" s="78"/>
      <c r="I50" s="27"/>
      <c r="J50" s="79"/>
      <c r="K50" s="78"/>
      <c r="L50" s="27"/>
      <c r="M50" s="79"/>
      <c r="N50" s="78"/>
      <c r="O50" s="77"/>
      <c r="P50" s="79"/>
      <c r="Q50" s="78"/>
      <c r="R50" s="77"/>
      <c r="S50" s="26"/>
      <c r="T50" s="28"/>
      <c r="U50" s="27"/>
      <c r="V50" s="26"/>
      <c r="W50" s="28"/>
      <c r="X50" s="68"/>
      <c r="Y50" s="68"/>
    </row>
    <row r="51" spans="1:26" x14ac:dyDescent="0.2">
      <c r="A51" s="154" t="s">
        <v>253</v>
      </c>
      <c r="B51" s="155"/>
      <c r="C51" s="156"/>
      <c r="D51" s="80">
        <f>SUM(E50)</f>
        <v>0</v>
      </c>
      <c r="E51" s="80">
        <f t="shared" ref="E51:W51" si="9">SUM(F50)</f>
        <v>0</v>
      </c>
      <c r="F51" s="80"/>
      <c r="G51" s="80">
        <f t="shared" si="9"/>
        <v>0</v>
      </c>
      <c r="H51" s="80">
        <f t="shared" si="9"/>
        <v>0</v>
      </c>
      <c r="I51" s="80"/>
      <c r="J51" s="80">
        <f t="shared" si="9"/>
        <v>0</v>
      </c>
      <c r="K51" s="80">
        <f t="shared" si="9"/>
        <v>0</v>
      </c>
      <c r="L51" s="80"/>
      <c r="M51" s="80">
        <f t="shared" si="9"/>
        <v>0</v>
      </c>
      <c r="N51" s="80">
        <f t="shared" si="9"/>
        <v>0</v>
      </c>
      <c r="O51" s="80"/>
      <c r="P51" s="80">
        <f t="shared" si="9"/>
        <v>0</v>
      </c>
      <c r="Q51" s="80">
        <f t="shared" si="9"/>
        <v>0</v>
      </c>
      <c r="R51" s="80"/>
      <c r="S51" s="80">
        <f t="shared" si="9"/>
        <v>0</v>
      </c>
      <c r="T51" s="80">
        <f t="shared" si="9"/>
        <v>0</v>
      </c>
      <c r="U51" s="80"/>
      <c r="V51" s="80">
        <f t="shared" si="9"/>
        <v>0</v>
      </c>
      <c r="W51" s="80">
        <f t="shared" si="9"/>
        <v>0</v>
      </c>
      <c r="X51" s="68"/>
      <c r="Y51" s="68"/>
      <c r="Z51" s="30"/>
    </row>
    <row r="52" spans="1:26" x14ac:dyDescent="0.2">
      <c r="A52" s="243" t="s">
        <v>254</v>
      </c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5"/>
      <c r="X52" s="68"/>
      <c r="Y52" s="68"/>
    </row>
    <row r="53" spans="1:26" x14ac:dyDescent="0.2">
      <c r="A53" s="236" t="s">
        <v>255</v>
      </c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8"/>
      <c r="X53" s="68"/>
      <c r="Y53" s="68"/>
    </row>
    <row r="54" spans="1:26" ht="15.75" x14ac:dyDescent="0.2">
      <c r="A54" s="69" t="s">
        <v>226</v>
      </c>
      <c r="B54" s="24" t="s">
        <v>58</v>
      </c>
      <c r="C54" s="70" t="s">
        <v>335</v>
      </c>
      <c r="D54" s="28">
        <f>SUM(H54,K54,N54,T54,W54)</f>
        <v>20</v>
      </c>
      <c r="E54" s="26">
        <f>SUM(G54,J54,M54,S54,V54)</f>
        <v>1</v>
      </c>
      <c r="F54" s="77" t="s">
        <v>44</v>
      </c>
      <c r="G54" s="79"/>
      <c r="H54" s="78"/>
      <c r="I54" s="27"/>
      <c r="J54" s="79">
        <v>1</v>
      </c>
      <c r="K54" s="78">
        <v>20</v>
      </c>
      <c r="L54" s="77">
        <v>10</v>
      </c>
      <c r="M54" s="79"/>
      <c r="N54" s="78"/>
      <c r="O54" s="77"/>
      <c r="P54" s="79"/>
      <c r="Q54" s="78"/>
      <c r="R54" s="77"/>
      <c r="S54" s="26"/>
      <c r="T54" s="28"/>
      <c r="U54" s="27"/>
      <c r="V54" s="26"/>
      <c r="W54" s="28"/>
      <c r="X54" s="68"/>
      <c r="Y54" s="68"/>
    </row>
    <row r="55" spans="1:26" ht="15.75" x14ac:dyDescent="0.2">
      <c r="A55" s="69" t="s">
        <v>215</v>
      </c>
      <c r="B55" s="24" t="s">
        <v>60</v>
      </c>
      <c r="C55" s="70" t="s">
        <v>383</v>
      </c>
      <c r="D55" s="28">
        <f>SUM(H55,K55,N55,T55,W55)</f>
        <v>20</v>
      </c>
      <c r="E55" s="26">
        <f t="shared" ref="E55:E56" si="10">SUM(G55,J55,M55,S55,V55)</f>
        <v>1</v>
      </c>
      <c r="F55" s="77" t="s">
        <v>44</v>
      </c>
      <c r="G55" s="79">
        <v>0.5</v>
      </c>
      <c r="H55" s="78">
        <v>5</v>
      </c>
      <c r="I55" s="27">
        <v>300</v>
      </c>
      <c r="J55" s="79"/>
      <c r="K55" s="78"/>
      <c r="L55" s="77"/>
      <c r="M55" s="79">
        <v>0.5</v>
      </c>
      <c r="N55" s="78">
        <v>15</v>
      </c>
      <c r="O55" s="77">
        <v>20</v>
      </c>
      <c r="P55" s="79"/>
      <c r="Q55" s="78"/>
      <c r="R55" s="77"/>
      <c r="S55" s="26"/>
      <c r="T55" s="28"/>
      <c r="U55" s="27"/>
      <c r="V55" s="26"/>
      <c r="W55" s="28"/>
      <c r="X55" s="68"/>
      <c r="Y55" s="68"/>
    </row>
    <row r="56" spans="1:26" ht="31.5" x14ac:dyDescent="0.2">
      <c r="A56" s="69" t="s">
        <v>196</v>
      </c>
      <c r="B56" s="24" t="s">
        <v>278</v>
      </c>
      <c r="C56" s="70" t="s">
        <v>39</v>
      </c>
      <c r="D56" s="28">
        <f>SUM(H56,K56,N56,T56,W56)</f>
        <v>20</v>
      </c>
      <c r="E56" s="26">
        <f t="shared" si="10"/>
        <v>1</v>
      </c>
      <c r="F56" s="77" t="s">
        <v>44</v>
      </c>
      <c r="G56" s="79">
        <v>0.5</v>
      </c>
      <c r="H56" s="78">
        <v>5</v>
      </c>
      <c r="I56" s="27">
        <v>300</v>
      </c>
      <c r="J56" s="79"/>
      <c r="K56" s="78"/>
      <c r="L56" s="77"/>
      <c r="M56" s="79"/>
      <c r="N56" s="78"/>
      <c r="O56" s="77"/>
      <c r="P56" s="79"/>
      <c r="Q56" s="78"/>
      <c r="R56" s="77"/>
      <c r="S56" s="26">
        <v>0.5</v>
      </c>
      <c r="T56" s="28">
        <v>15</v>
      </c>
      <c r="U56" s="27">
        <v>10</v>
      </c>
      <c r="V56" s="26"/>
      <c r="W56" s="28"/>
      <c r="X56" s="68"/>
      <c r="Y56" s="68"/>
    </row>
    <row r="57" spans="1:26" x14ac:dyDescent="0.2">
      <c r="A57" s="177" t="s">
        <v>256</v>
      </c>
      <c r="B57" s="178"/>
      <c r="C57" s="179"/>
      <c r="D57" s="82">
        <f>SUM(D54,D55,D56)</f>
        <v>60</v>
      </c>
      <c r="E57" s="82">
        <f t="shared" ref="E57:W57" si="11">SUM(E54,E55,E56)</f>
        <v>3</v>
      </c>
      <c r="F57" s="82"/>
      <c r="G57" s="82">
        <f t="shared" si="11"/>
        <v>1</v>
      </c>
      <c r="H57" s="82">
        <f t="shared" si="11"/>
        <v>10</v>
      </c>
      <c r="I57" s="82"/>
      <c r="J57" s="82">
        <f t="shared" si="11"/>
        <v>1</v>
      </c>
      <c r="K57" s="82">
        <f t="shared" si="11"/>
        <v>20</v>
      </c>
      <c r="L57" s="82"/>
      <c r="M57" s="82">
        <f t="shared" si="11"/>
        <v>0.5</v>
      </c>
      <c r="N57" s="82">
        <f t="shared" si="11"/>
        <v>15</v>
      </c>
      <c r="O57" s="82"/>
      <c r="P57" s="82"/>
      <c r="Q57" s="82"/>
      <c r="R57" s="82"/>
      <c r="S57" s="82">
        <f t="shared" si="11"/>
        <v>0.5</v>
      </c>
      <c r="T57" s="82">
        <f t="shared" si="11"/>
        <v>15</v>
      </c>
      <c r="U57" s="82"/>
      <c r="V57" s="82">
        <f t="shared" si="11"/>
        <v>0</v>
      </c>
      <c r="W57" s="82">
        <f t="shared" si="11"/>
        <v>0</v>
      </c>
      <c r="X57" s="6"/>
      <c r="Y57" s="6"/>
    </row>
    <row r="58" spans="1:26" x14ac:dyDescent="0.2">
      <c r="A58" s="230" t="s">
        <v>257</v>
      </c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54"/>
      <c r="X58" s="6"/>
      <c r="Y58" s="6"/>
    </row>
    <row r="59" spans="1:26" x14ac:dyDescent="0.2">
      <c r="A59" s="49"/>
      <c r="B59" s="4"/>
      <c r="C59" s="8"/>
      <c r="D59" s="28"/>
      <c r="E59" s="26"/>
      <c r="F59" s="27"/>
      <c r="G59" s="26"/>
      <c r="H59" s="78"/>
      <c r="I59" s="27"/>
      <c r="J59" s="79"/>
      <c r="K59" s="78"/>
      <c r="L59" s="27"/>
      <c r="M59" s="79"/>
      <c r="N59" s="78"/>
      <c r="O59" s="77"/>
      <c r="P59" s="79"/>
      <c r="Q59" s="78"/>
      <c r="R59" s="77"/>
      <c r="S59" s="26"/>
      <c r="T59" s="28"/>
      <c r="U59" s="27"/>
      <c r="V59" s="26"/>
      <c r="W59" s="28"/>
      <c r="X59" s="68"/>
      <c r="Y59" s="68"/>
    </row>
    <row r="60" spans="1:26" x14ac:dyDescent="0.2">
      <c r="A60" s="157" t="s">
        <v>258</v>
      </c>
      <c r="B60" s="158"/>
      <c r="C60" s="159"/>
      <c r="D60" s="82">
        <f>SUM(E59)</f>
        <v>0</v>
      </c>
      <c r="E60" s="82">
        <f t="shared" ref="E60:W60" si="12">SUM(F59)</f>
        <v>0</v>
      </c>
      <c r="F60" s="82"/>
      <c r="G60" s="82">
        <f t="shared" si="12"/>
        <v>0</v>
      </c>
      <c r="H60" s="82">
        <f t="shared" si="12"/>
        <v>0</v>
      </c>
      <c r="I60" s="82"/>
      <c r="J60" s="82">
        <f t="shared" si="12"/>
        <v>0</v>
      </c>
      <c r="K60" s="82">
        <f t="shared" si="12"/>
        <v>0</v>
      </c>
      <c r="L60" s="82"/>
      <c r="M60" s="82">
        <f t="shared" si="12"/>
        <v>0</v>
      </c>
      <c r="N60" s="82">
        <f t="shared" si="12"/>
        <v>0</v>
      </c>
      <c r="O60" s="82"/>
      <c r="P60" s="82">
        <f t="shared" si="12"/>
        <v>0</v>
      </c>
      <c r="Q60" s="82">
        <f t="shared" si="12"/>
        <v>0</v>
      </c>
      <c r="R60" s="82"/>
      <c r="S60" s="82">
        <f t="shared" si="12"/>
        <v>0</v>
      </c>
      <c r="T60" s="82">
        <f t="shared" si="12"/>
        <v>0</v>
      </c>
      <c r="U60" s="82"/>
      <c r="V60" s="82">
        <f t="shared" si="12"/>
        <v>0</v>
      </c>
      <c r="W60" s="82">
        <f t="shared" si="12"/>
        <v>0</v>
      </c>
      <c r="X60" s="47"/>
      <c r="Y60" s="47"/>
    </row>
    <row r="61" spans="1:26" x14ac:dyDescent="0.2">
      <c r="A61" s="212" t="s">
        <v>10</v>
      </c>
      <c r="B61" s="213"/>
      <c r="C61" s="214"/>
      <c r="D61" s="83">
        <f>SUM(D22,D38,D42,D45,D48,D51,D57,D60)</f>
        <v>500</v>
      </c>
      <c r="E61" s="83">
        <f>SUM(G61,J61,M61,P61,S61,V61)</f>
        <v>30</v>
      </c>
      <c r="F61" s="83"/>
      <c r="G61" s="83">
        <f t="shared" ref="G61:W61" si="13">SUM(G22,G38,G42,G45,G48,G51,G57,G60)</f>
        <v>13.5</v>
      </c>
      <c r="H61" s="83">
        <f t="shared" si="13"/>
        <v>210</v>
      </c>
      <c r="I61" s="83"/>
      <c r="J61" s="83">
        <f t="shared" si="13"/>
        <v>4.5</v>
      </c>
      <c r="K61" s="83">
        <f t="shared" si="13"/>
        <v>95</v>
      </c>
      <c r="L61" s="83"/>
      <c r="M61" s="83">
        <f t="shared" si="13"/>
        <v>9</v>
      </c>
      <c r="N61" s="83">
        <f t="shared" si="13"/>
        <v>145</v>
      </c>
      <c r="O61" s="83"/>
      <c r="P61" s="83">
        <f t="shared" si="13"/>
        <v>2.5</v>
      </c>
      <c r="Q61" s="83">
        <f t="shared" si="13"/>
        <v>35</v>
      </c>
      <c r="R61" s="83"/>
      <c r="S61" s="83">
        <f t="shared" si="13"/>
        <v>0.5</v>
      </c>
      <c r="T61" s="83">
        <f t="shared" si="13"/>
        <v>15</v>
      </c>
      <c r="U61" s="83"/>
      <c r="V61" s="83">
        <f t="shared" si="13"/>
        <v>0</v>
      </c>
      <c r="W61" s="83">
        <f t="shared" si="13"/>
        <v>0</v>
      </c>
      <c r="X61" s="47"/>
      <c r="Y61" s="47"/>
    </row>
    <row r="62" spans="1:26" ht="15" customHeight="1" x14ac:dyDescent="0.2">
      <c r="A62" s="84"/>
      <c r="B62" s="84"/>
      <c r="C62" s="84"/>
      <c r="D62" s="52"/>
      <c r="E62" s="52"/>
      <c r="F62" s="85"/>
      <c r="G62" s="85"/>
      <c r="H62" s="85"/>
      <c r="I62" s="85"/>
      <c r="J62" s="8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5"/>
      <c r="Y62" s="5"/>
    </row>
    <row r="63" spans="1:26" ht="31.15" customHeight="1" x14ac:dyDescent="0.2">
      <c r="A63" s="130" t="s">
        <v>376</v>
      </c>
      <c r="B63" s="130" t="s">
        <v>377</v>
      </c>
      <c r="C63" s="144" t="s">
        <v>387</v>
      </c>
      <c r="D63" s="89" t="s">
        <v>379</v>
      </c>
      <c r="E63" s="89">
        <v>0</v>
      </c>
      <c r="F63" s="131" t="s">
        <v>45</v>
      </c>
      <c r="G63" s="249" t="s">
        <v>378</v>
      </c>
      <c r="H63" s="249"/>
      <c r="I63" s="249"/>
      <c r="J63" s="249"/>
      <c r="K63" s="249"/>
      <c r="L63" s="249"/>
      <c r="M63" s="249"/>
      <c r="N63" s="249"/>
      <c r="O63" s="249"/>
      <c r="P63" s="3"/>
      <c r="Q63" s="3"/>
      <c r="R63" s="3"/>
      <c r="S63" s="3"/>
      <c r="T63" s="3"/>
      <c r="U63" s="3"/>
      <c r="V63" s="3"/>
      <c r="W63" s="3"/>
      <c r="X63" s="5"/>
      <c r="Y63" s="5"/>
    </row>
    <row r="64" spans="1:26" ht="15" customHeight="1" x14ac:dyDescent="0.2">
      <c r="A64" s="133"/>
      <c r="B64" s="133"/>
      <c r="C64" s="134"/>
      <c r="D64" s="135"/>
      <c r="E64" s="52"/>
      <c r="F64" s="85"/>
      <c r="G64" s="85"/>
      <c r="H64" s="85"/>
      <c r="I64" s="85"/>
      <c r="J64" s="8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5"/>
      <c r="Y64" s="5"/>
    </row>
    <row r="65" spans="1:25" x14ac:dyDescent="0.2">
      <c r="A65" s="46"/>
      <c r="B65" s="46"/>
      <c r="C65" s="86" t="s">
        <v>16</v>
      </c>
      <c r="F65" s="52"/>
      <c r="G65" s="52"/>
      <c r="H65" s="46"/>
      <c r="I65" s="46"/>
      <c r="J65" s="46"/>
      <c r="K65" s="46"/>
      <c r="L65" s="46"/>
      <c r="M65" s="46"/>
      <c r="N65" s="46"/>
      <c r="O65" s="52"/>
      <c r="P65" s="52"/>
      <c r="Q65" s="52"/>
      <c r="R65" s="52"/>
      <c r="S65" s="52"/>
      <c r="T65" s="52"/>
      <c r="U65" s="52"/>
      <c r="V65" s="52"/>
      <c r="W65" s="52"/>
      <c r="X65" s="5"/>
      <c r="Y65" s="5"/>
    </row>
    <row r="66" spans="1:25" x14ac:dyDescent="0.2">
      <c r="A66" s="46"/>
      <c r="B66" s="46"/>
      <c r="C66" s="7" t="s">
        <v>27</v>
      </c>
      <c r="D66" s="34">
        <v>2</v>
      </c>
      <c r="F66" s="52"/>
      <c r="G66" s="52"/>
      <c r="H66" s="6"/>
      <c r="I66" s="6"/>
      <c r="J66" s="6"/>
      <c r="K66" s="6"/>
      <c r="L66" s="6"/>
      <c r="M66" s="6"/>
      <c r="N66" s="6"/>
      <c r="O66" s="52"/>
      <c r="P66" s="52"/>
      <c r="Q66" s="52"/>
      <c r="R66" s="52"/>
      <c r="S66" s="52"/>
      <c r="T66" s="52"/>
      <c r="U66" s="52"/>
      <c r="V66" s="52"/>
      <c r="W66" s="52"/>
      <c r="X66" s="5"/>
      <c r="Y66" s="5"/>
    </row>
    <row r="67" spans="1:25" x14ac:dyDescent="0.2">
      <c r="A67" s="46"/>
      <c r="B67" s="46"/>
      <c r="C67" s="87" t="s">
        <v>28</v>
      </c>
      <c r="D67" s="34">
        <f>SUM(H61,K61,N61)</f>
        <v>450</v>
      </c>
      <c r="F67" s="52"/>
      <c r="G67" s="52"/>
      <c r="H67" s="6"/>
      <c r="I67" s="6"/>
      <c r="J67" s="6"/>
      <c r="K67" s="6"/>
      <c r="L67" s="6"/>
      <c r="M67" s="6"/>
      <c r="N67" s="6"/>
      <c r="O67" s="52"/>
      <c r="P67" s="52"/>
      <c r="Q67" s="52"/>
      <c r="R67" s="52"/>
      <c r="S67" s="52"/>
      <c r="T67" s="52"/>
      <c r="U67" s="52"/>
      <c r="V67" s="52"/>
      <c r="W67" s="52"/>
      <c r="X67" s="5"/>
      <c r="Y67" s="5"/>
    </row>
    <row r="68" spans="1:25" x14ac:dyDescent="0.2">
      <c r="A68" s="46"/>
      <c r="B68" s="46"/>
      <c r="C68" s="87" t="s">
        <v>4</v>
      </c>
      <c r="D68" s="34">
        <f>SUM(G61,J61,M61)</f>
        <v>27</v>
      </c>
      <c r="F68" s="52"/>
      <c r="G68" s="52"/>
      <c r="H68" s="6"/>
      <c r="I68" s="6"/>
      <c r="J68" s="6"/>
      <c r="K68" s="6"/>
      <c r="L68" s="6"/>
      <c r="M68" s="6"/>
      <c r="N68" s="6"/>
      <c r="O68" s="52"/>
      <c r="P68" s="52"/>
      <c r="Q68" s="52"/>
      <c r="R68" s="52"/>
      <c r="S68" s="52"/>
      <c r="T68" s="52"/>
      <c r="U68" s="52"/>
      <c r="V68" s="52"/>
      <c r="W68" s="52"/>
      <c r="X68" s="5"/>
      <c r="Y68" s="5"/>
    </row>
    <row r="69" spans="1:25" x14ac:dyDescent="0.2">
      <c r="A69" s="46"/>
      <c r="B69" s="46"/>
      <c r="C69" s="88"/>
      <c r="D69" s="6"/>
      <c r="F69" s="52"/>
      <c r="G69" s="52"/>
      <c r="H69" s="6"/>
      <c r="I69" s="6"/>
      <c r="J69" s="6"/>
      <c r="K69" s="6"/>
      <c r="L69" s="6"/>
      <c r="M69" s="6"/>
      <c r="N69" s="6"/>
      <c r="O69" s="52"/>
      <c r="P69" s="52"/>
      <c r="Q69" s="52"/>
      <c r="R69" s="52"/>
      <c r="S69" s="52"/>
      <c r="T69" s="52"/>
      <c r="U69" s="52"/>
      <c r="V69" s="52"/>
      <c r="W69" s="52"/>
      <c r="X69" s="5"/>
      <c r="Y69" s="5"/>
    </row>
    <row r="70" spans="1:25" x14ac:dyDescent="0.2">
      <c r="A70" s="46"/>
      <c r="B70" s="46"/>
      <c r="C70" s="46" t="s">
        <v>17</v>
      </c>
      <c r="D70" s="6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</row>
    <row r="71" spans="1:25" x14ac:dyDescent="0.2">
      <c r="A71" s="46"/>
      <c r="B71" s="46"/>
      <c r="C71" s="7" t="s">
        <v>334</v>
      </c>
      <c r="D71" s="89">
        <v>1</v>
      </c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</row>
    <row r="72" spans="1:25" x14ac:dyDescent="0.2">
      <c r="A72" s="5"/>
      <c r="B72" s="5"/>
      <c r="C72" s="7" t="s">
        <v>28</v>
      </c>
      <c r="D72" s="89">
        <f>SUM(Q61,T61,W61)</f>
        <v>50</v>
      </c>
      <c r="E72" s="52"/>
      <c r="F72" s="52"/>
      <c r="G72" s="52"/>
      <c r="H72" s="52"/>
      <c r="I72" s="52"/>
      <c r="J72" s="52"/>
      <c r="K72" s="52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5" x14ac:dyDescent="0.2">
      <c r="A73" s="46"/>
      <c r="B73" s="46"/>
      <c r="C73" s="87" t="s">
        <v>4</v>
      </c>
      <c r="D73" s="89">
        <f>SUM(P61,S61,V61)</f>
        <v>3</v>
      </c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</row>
    <row r="74" spans="1:25" x14ac:dyDescent="0.2">
      <c r="A74" s="46"/>
      <c r="B74" s="46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1"/>
      <c r="P74" s="91"/>
      <c r="Q74" s="91"/>
      <c r="R74" s="91"/>
      <c r="S74" s="91"/>
      <c r="T74" s="91"/>
      <c r="U74" s="91"/>
      <c r="V74" s="91"/>
      <c r="W74" s="91"/>
    </row>
    <row r="75" spans="1:25" x14ac:dyDescent="0.2">
      <c r="A75" s="46"/>
      <c r="B75" s="46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1"/>
      <c r="P75" s="91"/>
      <c r="Q75" s="91"/>
      <c r="R75" s="91"/>
      <c r="S75" s="91"/>
      <c r="T75" s="91"/>
      <c r="U75" s="91"/>
      <c r="V75" s="91"/>
      <c r="W75" s="91"/>
    </row>
    <row r="76" spans="1:25" x14ac:dyDescent="0.2">
      <c r="A76" s="46"/>
      <c r="B76" s="46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1"/>
      <c r="P76" s="91"/>
      <c r="Q76" s="91"/>
      <c r="R76" s="91"/>
      <c r="S76" s="91"/>
      <c r="T76" s="91"/>
      <c r="U76" s="91"/>
      <c r="V76" s="91"/>
      <c r="W76" s="91"/>
    </row>
    <row r="77" spans="1:25" x14ac:dyDescent="0.2">
      <c r="A77" s="46"/>
      <c r="B77" s="46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1"/>
      <c r="P77" s="91"/>
      <c r="Q77" s="91"/>
      <c r="R77" s="91"/>
      <c r="S77" s="91"/>
      <c r="T77" s="91"/>
      <c r="U77" s="91"/>
      <c r="V77" s="91"/>
      <c r="W77" s="91"/>
    </row>
    <row r="78" spans="1:25" x14ac:dyDescent="0.2">
      <c r="A78" s="46"/>
      <c r="B78" s="46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1"/>
      <c r="P78" s="91"/>
      <c r="Q78" s="91"/>
      <c r="R78" s="91"/>
      <c r="S78" s="91"/>
      <c r="T78" s="91"/>
      <c r="U78" s="91"/>
      <c r="V78" s="91"/>
      <c r="W78" s="91"/>
    </row>
    <row r="79" spans="1:25" x14ac:dyDescent="0.2">
      <c r="A79" s="204" t="s">
        <v>13</v>
      </c>
      <c r="B79" s="204"/>
      <c r="C79" s="174" t="s">
        <v>385</v>
      </c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 t="s">
        <v>346</v>
      </c>
      <c r="P79" s="174"/>
      <c r="Q79" s="174"/>
      <c r="R79" s="174"/>
      <c r="S79" s="174"/>
      <c r="T79" s="174"/>
      <c r="U79" s="174"/>
      <c r="V79" s="174"/>
      <c r="W79" s="174"/>
    </row>
    <row r="80" spans="1:25" x14ac:dyDescent="0.2">
      <c r="A80" s="204" t="s">
        <v>12</v>
      </c>
      <c r="B80" s="20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62" t="s">
        <v>347</v>
      </c>
      <c r="P80" s="162"/>
      <c r="Q80" s="162"/>
      <c r="R80" s="162"/>
      <c r="S80" s="162"/>
      <c r="T80" s="162"/>
      <c r="U80" s="162"/>
      <c r="V80" s="162"/>
      <c r="W80" s="162"/>
    </row>
    <row r="81" spans="1:23" x14ac:dyDescent="0.2">
      <c r="A81" s="204" t="s">
        <v>0</v>
      </c>
      <c r="B81" s="204"/>
      <c r="C81" s="174" t="s">
        <v>1</v>
      </c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58"/>
      <c r="P81" s="58"/>
      <c r="Q81" s="58"/>
      <c r="R81" s="58"/>
      <c r="S81" s="58"/>
      <c r="T81" s="58"/>
      <c r="U81" s="58"/>
      <c r="V81" s="58"/>
      <c r="W81" s="58"/>
    </row>
    <row r="82" spans="1:23" x14ac:dyDescent="0.2">
      <c r="A82" s="35"/>
      <c r="B82" s="35"/>
      <c r="C82" s="174" t="s">
        <v>241</v>
      </c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58"/>
      <c r="P82" s="58"/>
      <c r="Q82" s="58"/>
      <c r="R82" s="58"/>
      <c r="S82" s="58"/>
      <c r="T82" s="58"/>
      <c r="U82" s="58"/>
      <c r="V82" s="58"/>
      <c r="W82" s="58"/>
    </row>
    <row r="83" spans="1:23" x14ac:dyDescent="0.2">
      <c r="A83" s="35"/>
      <c r="B83" s="35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8"/>
      <c r="P83" s="58"/>
      <c r="Q83" s="58"/>
      <c r="R83" s="58"/>
      <c r="S83" s="58"/>
      <c r="T83" s="58"/>
      <c r="U83" s="58"/>
      <c r="V83" s="58"/>
      <c r="W83" s="58"/>
    </row>
    <row r="84" spans="1:23" ht="13.15" customHeight="1" x14ac:dyDescent="0.2">
      <c r="A84" s="184" t="s">
        <v>14</v>
      </c>
      <c r="B84" s="187" t="s">
        <v>2</v>
      </c>
      <c r="C84" s="187" t="s">
        <v>3</v>
      </c>
      <c r="D84" s="246" t="s">
        <v>21</v>
      </c>
      <c r="E84" s="247"/>
      <c r="F84" s="247"/>
      <c r="G84" s="247" t="s">
        <v>22</v>
      </c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8"/>
    </row>
    <row r="85" spans="1:23" ht="23.45" customHeight="1" x14ac:dyDescent="0.2">
      <c r="A85" s="185"/>
      <c r="B85" s="188"/>
      <c r="C85" s="188"/>
      <c r="D85" s="182" t="s">
        <v>18</v>
      </c>
      <c r="E85" s="193" t="s">
        <v>4</v>
      </c>
      <c r="F85" s="161" t="s">
        <v>5</v>
      </c>
      <c r="G85" s="166" t="s">
        <v>16</v>
      </c>
      <c r="H85" s="167"/>
      <c r="I85" s="167"/>
      <c r="J85" s="167"/>
      <c r="K85" s="167"/>
      <c r="L85" s="167"/>
      <c r="M85" s="167"/>
      <c r="N85" s="167"/>
      <c r="O85" s="167"/>
      <c r="P85" s="167" t="s">
        <v>17</v>
      </c>
      <c r="Q85" s="167"/>
      <c r="R85" s="167"/>
      <c r="S85" s="167"/>
      <c r="T85" s="167"/>
      <c r="U85" s="167"/>
      <c r="V85" s="167"/>
      <c r="W85" s="168"/>
    </row>
    <row r="86" spans="1:23" ht="28.9" customHeight="1" x14ac:dyDescent="0.2">
      <c r="A86" s="185"/>
      <c r="B86" s="188"/>
      <c r="C86" s="188"/>
      <c r="D86" s="182"/>
      <c r="E86" s="193"/>
      <c r="F86" s="161"/>
      <c r="G86" s="239" t="s">
        <v>120</v>
      </c>
      <c r="H86" s="239"/>
      <c r="I86" s="239"/>
      <c r="J86" s="240" t="s">
        <v>7</v>
      </c>
      <c r="K86" s="241"/>
      <c r="L86" s="242"/>
      <c r="M86" s="240" t="s">
        <v>8</v>
      </c>
      <c r="N86" s="241"/>
      <c r="O86" s="242"/>
      <c r="P86" s="240" t="s">
        <v>7</v>
      </c>
      <c r="Q86" s="241"/>
      <c r="R86" s="242"/>
      <c r="S86" s="240" t="s">
        <v>19</v>
      </c>
      <c r="T86" s="241"/>
      <c r="U86" s="242"/>
      <c r="V86" s="240" t="s">
        <v>11</v>
      </c>
      <c r="W86" s="242"/>
    </row>
    <row r="87" spans="1:23" ht="74.45" customHeight="1" x14ac:dyDescent="0.2">
      <c r="A87" s="186"/>
      <c r="B87" s="189"/>
      <c r="C87" s="189"/>
      <c r="D87" s="182"/>
      <c r="E87" s="193"/>
      <c r="F87" s="161"/>
      <c r="G87" s="62" t="s">
        <v>4</v>
      </c>
      <c r="H87" s="63" t="s">
        <v>9</v>
      </c>
      <c r="I87" s="64" t="s">
        <v>20</v>
      </c>
      <c r="J87" s="65" t="s">
        <v>4</v>
      </c>
      <c r="K87" s="63" t="s">
        <v>9</v>
      </c>
      <c r="L87" s="64" t="s">
        <v>20</v>
      </c>
      <c r="M87" s="92" t="s">
        <v>4</v>
      </c>
      <c r="N87" s="63" t="s">
        <v>9</v>
      </c>
      <c r="O87" s="64" t="s">
        <v>20</v>
      </c>
      <c r="P87" s="65" t="s">
        <v>4</v>
      </c>
      <c r="Q87" s="63" t="s">
        <v>9</v>
      </c>
      <c r="R87" s="64" t="s">
        <v>20</v>
      </c>
      <c r="S87" s="65" t="s">
        <v>4</v>
      </c>
      <c r="T87" s="66" t="s">
        <v>9</v>
      </c>
      <c r="U87" s="93" t="s">
        <v>20</v>
      </c>
      <c r="V87" s="65" t="s">
        <v>4</v>
      </c>
      <c r="W87" s="63" t="s">
        <v>9</v>
      </c>
    </row>
    <row r="88" spans="1:23" x14ac:dyDescent="0.2">
      <c r="A88" s="230" t="s">
        <v>243</v>
      </c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</row>
    <row r="89" spans="1:23" ht="15.75" x14ac:dyDescent="0.2">
      <c r="A89" s="69" t="s">
        <v>131</v>
      </c>
      <c r="B89" s="24" t="s">
        <v>56</v>
      </c>
      <c r="C89" s="70" t="s">
        <v>39</v>
      </c>
      <c r="D89" s="28">
        <f>SUM(H89,K89,N89,Q89,T89,W89)</f>
        <v>50</v>
      </c>
      <c r="E89" s="26">
        <f>SUM(G89,J89,M89,P89,S89,V89)</f>
        <v>4</v>
      </c>
      <c r="F89" s="49" t="s">
        <v>48</v>
      </c>
      <c r="G89" s="94">
        <v>1</v>
      </c>
      <c r="H89" s="28">
        <v>10</v>
      </c>
      <c r="I89" s="27">
        <v>300</v>
      </c>
      <c r="J89" s="26">
        <v>3</v>
      </c>
      <c r="K89" s="28">
        <v>40</v>
      </c>
      <c r="L89" s="27">
        <v>10</v>
      </c>
      <c r="M89" s="26"/>
      <c r="N89" s="28"/>
      <c r="O89" s="27"/>
      <c r="P89" s="26"/>
      <c r="Q89" s="28"/>
      <c r="R89" s="27"/>
      <c r="S89" s="26"/>
      <c r="T89" s="28"/>
      <c r="U89" s="27"/>
      <c r="V89" s="26"/>
      <c r="W89" s="28"/>
    </row>
    <row r="90" spans="1:23" ht="25.5" x14ac:dyDescent="0.2">
      <c r="A90" s="69" t="s">
        <v>132</v>
      </c>
      <c r="B90" s="24" t="s">
        <v>54</v>
      </c>
      <c r="C90" s="70" t="s">
        <v>55</v>
      </c>
      <c r="D90" s="28">
        <f t="shared" ref="D90:D94" si="14">SUM(H90,K90,N90,Q90,T90,W90)</f>
        <v>30</v>
      </c>
      <c r="E90" s="26">
        <f t="shared" ref="E90:E94" si="15">SUM(G90,J90,M90,P90,S90,V90)</f>
        <v>2</v>
      </c>
      <c r="F90" s="49" t="s">
        <v>44</v>
      </c>
      <c r="G90" s="94">
        <v>1</v>
      </c>
      <c r="H90" s="28">
        <v>15</v>
      </c>
      <c r="I90" s="27">
        <v>300</v>
      </c>
      <c r="J90" s="26"/>
      <c r="K90" s="28"/>
      <c r="L90" s="27"/>
      <c r="M90" s="26">
        <v>1</v>
      </c>
      <c r="N90" s="28">
        <v>15</v>
      </c>
      <c r="O90" s="27">
        <v>25</v>
      </c>
      <c r="P90" s="26"/>
      <c r="Q90" s="28"/>
      <c r="R90" s="27"/>
      <c r="S90" s="26"/>
      <c r="T90" s="28"/>
      <c r="U90" s="27"/>
      <c r="V90" s="26"/>
      <c r="W90" s="28"/>
    </row>
    <row r="91" spans="1:23" ht="15.75" x14ac:dyDescent="0.2">
      <c r="A91" s="69" t="s">
        <v>133</v>
      </c>
      <c r="B91" s="24" t="s">
        <v>57</v>
      </c>
      <c r="C91" s="70" t="s">
        <v>39</v>
      </c>
      <c r="D91" s="28">
        <f t="shared" si="14"/>
        <v>30</v>
      </c>
      <c r="E91" s="26">
        <f t="shared" si="15"/>
        <v>2</v>
      </c>
      <c r="F91" s="49" t="s">
        <v>48</v>
      </c>
      <c r="G91" s="94">
        <v>0.5</v>
      </c>
      <c r="H91" s="28">
        <v>5</v>
      </c>
      <c r="I91" s="27">
        <v>300</v>
      </c>
      <c r="J91" s="26">
        <v>1.5</v>
      </c>
      <c r="K91" s="28">
        <v>25</v>
      </c>
      <c r="L91" s="27">
        <v>10</v>
      </c>
      <c r="M91" s="26"/>
      <c r="N91" s="28"/>
      <c r="O91" s="27"/>
      <c r="P91" s="26"/>
      <c r="Q91" s="28"/>
      <c r="R91" s="27"/>
      <c r="S91" s="26"/>
      <c r="T91" s="28"/>
      <c r="U91" s="27"/>
      <c r="V91" s="26"/>
      <c r="W91" s="28"/>
    </row>
    <row r="92" spans="1:23" ht="15.75" x14ac:dyDescent="0.2">
      <c r="A92" s="69" t="s">
        <v>154</v>
      </c>
      <c r="B92" s="24" t="s">
        <v>49</v>
      </c>
      <c r="C92" s="70" t="s">
        <v>50</v>
      </c>
      <c r="D92" s="28">
        <f t="shared" si="14"/>
        <v>30</v>
      </c>
      <c r="E92" s="26">
        <f t="shared" si="15"/>
        <v>2</v>
      </c>
      <c r="F92" s="49" t="s">
        <v>44</v>
      </c>
      <c r="G92" s="94">
        <v>0.5</v>
      </c>
      <c r="H92" s="28">
        <v>10</v>
      </c>
      <c r="I92" s="27">
        <v>300</v>
      </c>
      <c r="J92" s="26"/>
      <c r="K92" s="28"/>
      <c r="L92" s="27"/>
      <c r="M92" s="26">
        <v>1.5</v>
      </c>
      <c r="N92" s="28">
        <v>20</v>
      </c>
      <c r="O92" s="27">
        <v>25</v>
      </c>
      <c r="P92" s="26"/>
      <c r="Q92" s="28"/>
      <c r="R92" s="27"/>
      <c r="S92" s="26"/>
      <c r="T92" s="28"/>
      <c r="U92" s="27"/>
      <c r="V92" s="26"/>
      <c r="W92" s="28"/>
    </row>
    <row r="93" spans="1:23" ht="15.75" x14ac:dyDescent="0.2">
      <c r="A93" s="69" t="s">
        <v>138</v>
      </c>
      <c r="B93" s="24" t="s">
        <v>279</v>
      </c>
      <c r="C93" s="70" t="s">
        <v>33</v>
      </c>
      <c r="D93" s="28">
        <f t="shared" si="14"/>
        <v>20</v>
      </c>
      <c r="E93" s="26">
        <f t="shared" si="15"/>
        <v>1</v>
      </c>
      <c r="F93" s="49" t="s">
        <v>44</v>
      </c>
      <c r="G93" s="94">
        <v>0.5</v>
      </c>
      <c r="H93" s="28">
        <v>10</v>
      </c>
      <c r="I93" s="27">
        <v>300</v>
      </c>
      <c r="J93" s="26">
        <v>0.5</v>
      </c>
      <c r="K93" s="28">
        <v>10</v>
      </c>
      <c r="L93" s="27">
        <v>10</v>
      </c>
      <c r="M93" s="26"/>
      <c r="N93" s="28"/>
      <c r="O93" s="27"/>
      <c r="P93" s="26"/>
      <c r="Q93" s="28"/>
      <c r="R93" s="27"/>
      <c r="S93" s="26"/>
      <c r="T93" s="28"/>
      <c r="U93" s="27"/>
      <c r="V93" s="26"/>
      <c r="W93" s="28"/>
    </row>
    <row r="94" spans="1:23" ht="15.75" x14ac:dyDescent="0.2">
      <c r="A94" s="69" t="s">
        <v>140</v>
      </c>
      <c r="B94" s="24" t="s">
        <v>63</v>
      </c>
      <c r="C94" s="70" t="s">
        <v>405</v>
      </c>
      <c r="D94" s="28">
        <f t="shared" si="14"/>
        <v>25</v>
      </c>
      <c r="E94" s="26">
        <f t="shared" si="15"/>
        <v>1</v>
      </c>
      <c r="F94" s="49" t="s">
        <v>44</v>
      </c>
      <c r="G94" s="94">
        <v>0.5</v>
      </c>
      <c r="H94" s="28">
        <v>15</v>
      </c>
      <c r="I94" s="27">
        <v>300</v>
      </c>
      <c r="J94" s="26"/>
      <c r="K94" s="28"/>
      <c r="L94" s="27"/>
      <c r="M94" s="26">
        <v>0.5</v>
      </c>
      <c r="N94" s="28">
        <v>10</v>
      </c>
      <c r="O94" s="27">
        <v>25</v>
      </c>
      <c r="P94" s="26"/>
      <c r="Q94" s="28"/>
      <c r="R94" s="27"/>
      <c r="S94" s="26"/>
      <c r="T94" s="28"/>
      <c r="U94" s="27"/>
      <c r="V94" s="26"/>
      <c r="W94" s="28"/>
    </row>
    <row r="95" spans="1:23" x14ac:dyDescent="0.2">
      <c r="A95" s="154" t="s">
        <v>244</v>
      </c>
      <c r="B95" s="155"/>
      <c r="C95" s="156"/>
      <c r="D95" s="73">
        <f>SUM(D89:D94)</f>
        <v>185</v>
      </c>
      <c r="E95" s="73">
        <f t="shared" ref="E95:W95" si="16">SUM(E89:E94)</f>
        <v>12</v>
      </c>
      <c r="F95" s="73"/>
      <c r="G95" s="73">
        <f t="shared" si="16"/>
        <v>4</v>
      </c>
      <c r="H95" s="73">
        <f t="shared" si="16"/>
        <v>65</v>
      </c>
      <c r="I95" s="73"/>
      <c r="J95" s="73">
        <f t="shared" si="16"/>
        <v>5</v>
      </c>
      <c r="K95" s="73">
        <f t="shared" si="16"/>
        <v>75</v>
      </c>
      <c r="L95" s="73"/>
      <c r="M95" s="73">
        <f t="shared" si="16"/>
        <v>3</v>
      </c>
      <c r="N95" s="73">
        <f t="shared" si="16"/>
        <v>45</v>
      </c>
      <c r="O95" s="73"/>
      <c r="P95" s="73">
        <f t="shared" si="16"/>
        <v>0</v>
      </c>
      <c r="Q95" s="73">
        <f t="shared" si="16"/>
        <v>0</v>
      </c>
      <c r="R95" s="73"/>
      <c r="S95" s="73">
        <f t="shared" si="16"/>
        <v>0</v>
      </c>
      <c r="T95" s="73">
        <f t="shared" si="16"/>
        <v>0</v>
      </c>
      <c r="U95" s="73"/>
      <c r="V95" s="73">
        <f t="shared" si="16"/>
        <v>0</v>
      </c>
      <c r="W95" s="73">
        <f t="shared" si="16"/>
        <v>0</v>
      </c>
    </row>
    <row r="96" spans="1:23" x14ac:dyDescent="0.2">
      <c r="A96" s="236" t="s">
        <v>245</v>
      </c>
      <c r="B96" s="237"/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8"/>
    </row>
    <row r="97" spans="1:27" ht="15.6" customHeight="1" x14ac:dyDescent="0.2">
      <c r="A97" s="69" t="s">
        <v>284</v>
      </c>
      <c r="B97" s="24" t="s">
        <v>285</v>
      </c>
      <c r="C97" s="70" t="s">
        <v>286</v>
      </c>
      <c r="D97" s="28">
        <f>SUM(H97,K97,N97,Q97,T97,W97)</f>
        <v>30</v>
      </c>
      <c r="E97" s="26">
        <f>SUM(G97,J97,M97,P97,S97,V97)</f>
        <v>1</v>
      </c>
      <c r="F97" s="29" t="s">
        <v>48</v>
      </c>
      <c r="G97" s="26"/>
      <c r="H97" s="28"/>
      <c r="I97" s="27"/>
      <c r="J97" s="26">
        <v>1</v>
      </c>
      <c r="K97" s="28">
        <v>30</v>
      </c>
      <c r="L97" s="27">
        <v>20</v>
      </c>
      <c r="M97" s="26"/>
      <c r="N97" s="28"/>
      <c r="O97" s="27"/>
      <c r="P97" s="26"/>
      <c r="Q97" s="28"/>
      <c r="R97" s="27"/>
      <c r="S97" s="26"/>
      <c r="T97" s="28"/>
      <c r="U97" s="27"/>
      <c r="V97" s="26"/>
      <c r="W97" s="28"/>
    </row>
    <row r="98" spans="1:27" ht="15.6" customHeight="1" x14ac:dyDescent="0.2">
      <c r="A98" s="255" t="s">
        <v>144</v>
      </c>
      <c r="B98" s="207" t="s">
        <v>314</v>
      </c>
      <c r="C98" s="208"/>
      <c r="D98" s="227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9"/>
    </row>
    <row r="99" spans="1:27" ht="15.6" customHeight="1" x14ac:dyDescent="0.2">
      <c r="A99" s="256"/>
      <c r="B99" s="72" t="s">
        <v>315</v>
      </c>
      <c r="C99" s="147" t="s">
        <v>348</v>
      </c>
      <c r="D99" s="151">
        <f>SUM(H99,H100,H101,H102,K99,K100,K101,K102,N99,N100,N101,N102,Q99,Q100,Q101,Q102,T99,T100,T101,T102,W99,W100,W101,W102)</f>
        <v>20</v>
      </c>
      <c r="E99" s="152">
        <f>SUM(G99,J99,J100,J101,J102,M99,M100,M101,M102,P99,P100,P101,P102,S99,S100,S101,S102,V99,V100,V101,V102)</f>
        <v>1</v>
      </c>
      <c r="F99" s="172" t="s">
        <v>44</v>
      </c>
      <c r="G99" s="153">
        <v>1</v>
      </c>
      <c r="H99" s="28">
        <v>5</v>
      </c>
      <c r="I99" s="27">
        <v>300</v>
      </c>
      <c r="J99" s="26"/>
      <c r="K99" s="28"/>
      <c r="L99" s="27"/>
      <c r="M99" s="26"/>
      <c r="N99" s="28"/>
      <c r="O99" s="27"/>
      <c r="P99" s="26"/>
      <c r="Q99" s="28"/>
      <c r="R99" s="27"/>
      <c r="S99" s="95"/>
      <c r="T99" s="96"/>
      <c r="U99" s="97"/>
      <c r="V99" s="98"/>
      <c r="W99" s="96"/>
    </row>
    <row r="100" spans="1:27" ht="15.6" customHeight="1" x14ac:dyDescent="0.2">
      <c r="A100" s="256"/>
      <c r="B100" s="72" t="s">
        <v>316</v>
      </c>
      <c r="C100" s="209"/>
      <c r="D100" s="211"/>
      <c r="E100" s="234"/>
      <c r="F100" s="226"/>
      <c r="G100" s="283"/>
      <c r="H100" s="28">
        <v>5</v>
      </c>
      <c r="I100" s="27">
        <v>300</v>
      </c>
      <c r="J100" s="26"/>
      <c r="K100" s="28"/>
      <c r="L100" s="27"/>
      <c r="M100" s="26"/>
      <c r="N100" s="28"/>
      <c r="O100" s="27"/>
      <c r="P100" s="26"/>
      <c r="Q100" s="28"/>
      <c r="R100" s="27"/>
      <c r="S100" s="98"/>
      <c r="T100" s="96"/>
      <c r="U100" s="97"/>
      <c r="V100" s="98"/>
      <c r="W100" s="96"/>
    </row>
    <row r="101" spans="1:27" ht="15.75" x14ac:dyDescent="0.2">
      <c r="A101" s="256"/>
      <c r="B101" s="72" t="s">
        <v>317</v>
      </c>
      <c r="C101" s="209"/>
      <c r="D101" s="211"/>
      <c r="E101" s="234"/>
      <c r="F101" s="226"/>
      <c r="G101" s="283"/>
      <c r="H101" s="28">
        <v>5</v>
      </c>
      <c r="I101" s="27">
        <v>300</v>
      </c>
      <c r="J101" s="26"/>
      <c r="K101" s="28"/>
      <c r="L101" s="27"/>
      <c r="M101" s="26"/>
      <c r="N101" s="28"/>
      <c r="O101" s="27"/>
      <c r="P101" s="26"/>
      <c r="Q101" s="28"/>
      <c r="R101" s="27"/>
      <c r="S101" s="98"/>
      <c r="T101" s="96"/>
      <c r="U101" s="97"/>
      <c r="V101" s="98"/>
      <c r="W101" s="96"/>
    </row>
    <row r="102" spans="1:27" ht="15.75" x14ac:dyDescent="0.2">
      <c r="A102" s="257"/>
      <c r="B102" s="72" t="s">
        <v>318</v>
      </c>
      <c r="C102" s="210"/>
      <c r="D102" s="170"/>
      <c r="E102" s="171"/>
      <c r="F102" s="173"/>
      <c r="G102" s="284"/>
      <c r="H102" s="28">
        <v>5</v>
      </c>
      <c r="I102" s="27">
        <v>300</v>
      </c>
      <c r="J102" s="26"/>
      <c r="K102" s="28"/>
      <c r="L102" s="27"/>
      <c r="M102" s="26"/>
      <c r="N102" s="28"/>
      <c r="O102" s="27"/>
      <c r="P102" s="26"/>
      <c r="Q102" s="28"/>
      <c r="R102" s="27"/>
      <c r="S102" s="98"/>
      <c r="T102" s="96"/>
      <c r="U102" s="97"/>
      <c r="V102" s="98"/>
      <c r="W102" s="96"/>
    </row>
    <row r="103" spans="1:27" ht="15.75" x14ac:dyDescent="0.2">
      <c r="A103" s="69" t="s">
        <v>280</v>
      </c>
      <c r="B103" s="24" t="s">
        <v>51</v>
      </c>
      <c r="C103" s="70" t="s">
        <v>386</v>
      </c>
      <c r="D103" s="28">
        <f>SUM(H103,K103,N103,Q103,T103,W103)</f>
        <v>25</v>
      </c>
      <c r="E103" s="26">
        <f>SUM(G103,J103,M103,P103,S103,V103)</f>
        <v>1</v>
      </c>
      <c r="F103" s="49" t="s">
        <v>44</v>
      </c>
      <c r="G103" s="94">
        <v>0.5</v>
      </c>
      <c r="H103" s="28">
        <v>10</v>
      </c>
      <c r="I103" s="27">
        <v>300</v>
      </c>
      <c r="J103" s="26"/>
      <c r="K103" s="28"/>
      <c r="L103" s="27"/>
      <c r="M103" s="26">
        <v>0.5</v>
      </c>
      <c r="N103" s="28">
        <v>15</v>
      </c>
      <c r="O103" s="27">
        <v>25</v>
      </c>
      <c r="P103" s="26"/>
      <c r="Q103" s="28"/>
      <c r="R103" s="27"/>
      <c r="S103" s="26"/>
      <c r="T103" s="28"/>
      <c r="U103" s="27"/>
      <c r="V103" s="26"/>
      <c r="W103" s="28"/>
    </row>
    <row r="104" spans="1:27" ht="25.5" x14ac:dyDescent="0.2">
      <c r="A104" s="69" t="s">
        <v>147</v>
      </c>
      <c r="B104" s="24" t="s">
        <v>31</v>
      </c>
      <c r="C104" s="128" t="s">
        <v>348</v>
      </c>
      <c r="D104" s="28">
        <f>SUM(H104,K104,N104,Q104,T104,W104)</f>
        <v>10</v>
      </c>
      <c r="E104" s="26">
        <f t="shared" ref="E104:E105" si="17">SUM(G104,J104,M104,P104,S104,V104)</f>
        <v>1</v>
      </c>
      <c r="F104" s="49" t="s">
        <v>44</v>
      </c>
      <c r="G104" s="94">
        <v>0.5</v>
      </c>
      <c r="H104" s="28">
        <v>5</v>
      </c>
      <c r="I104" s="27">
        <v>300</v>
      </c>
      <c r="J104" s="26"/>
      <c r="K104" s="28"/>
      <c r="L104" s="27"/>
      <c r="M104" s="26">
        <v>0.5</v>
      </c>
      <c r="N104" s="28">
        <v>5</v>
      </c>
      <c r="O104" s="27">
        <v>25</v>
      </c>
      <c r="P104" s="26"/>
      <c r="Q104" s="28"/>
      <c r="R104" s="27"/>
      <c r="S104" s="26"/>
      <c r="T104" s="28"/>
      <c r="U104" s="27"/>
      <c r="V104" s="26"/>
      <c r="W104" s="28"/>
      <c r="Y104" s="30"/>
    </row>
    <row r="105" spans="1:27" ht="25.5" x14ac:dyDescent="0.2">
      <c r="A105" s="69" t="s">
        <v>158</v>
      </c>
      <c r="B105" s="24" t="s">
        <v>238</v>
      </c>
      <c r="C105" s="70" t="s">
        <v>406</v>
      </c>
      <c r="D105" s="28">
        <f t="shared" ref="D105" si="18">SUM(H105,K105,N105,Q105,T105,W105)</f>
        <v>20</v>
      </c>
      <c r="E105" s="26">
        <f t="shared" si="17"/>
        <v>1</v>
      </c>
      <c r="F105" s="49" t="s">
        <v>44</v>
      </c>
      <c r="G105" s="94"/>
      <c r="H105" s="28"/>
      <c r="I105" s="27"/>
      <c r="J105" s="26">
        <v>1</v>
      </c>
      <c r="K105" s="28">
        <v>20</v>
      </c>
      <c r="L105" s="27">
        <v>15</v>
      </c>
      <c r="M105" s="26"/>
      <c r="N105" s="28"/>
      <c r="O105" s="27"/>
      <c r="P105" s="26"/>
      <c r="Q105" s="28"/>
      <c r="R105" s="27"/>
      <c r="S105" s="26"/>
      <c r="T105" s="28"/>
      <c r="U105" s="27"/>
      <c r="V105" s="26"/>
      <c r="W105" s="28"/>
    </row>
    <row r="106" spans="1:27" x14ac:dyDescent="0.2">
      <c r="A106" s="154" t="s">
        <v>246</v>
      </c>
      <c r="B106" s="155"/>
      <c r="C106" s="156"/>
      <c r="D106" s="73">
        <f>SUM(D97,D99,D103,D104,D105)</f>
        <v>105</v>
      </c>
      <c r="E106" s="73">
        <f t="shared" ref="E106:V106" si="19">SUM(E97,E99,E103,E104,E105)</f>
        <v>5</v>
      </c>
      <c r="F106" s="73"/>
      <c r="G106" s="73">
        <f t="shared" si="19"/>
        <v>2</v>
      </c>
      <c r="H106" s="73">
        <f>SUM(H97,H99,H100,H101,H102,H103,H104,H105)</f>
        <v>35</v>
      </c>
      <c r="I106" s="73"/>
      <c r="J106" s="73">
        <f t="shared" si="19"/>
        <v>2</v>
      </c>
      <c r="K106" s="73">
        <f>SUM(K97,K99,K100,K101,K102,K103,K104,K105)</f>
        <v>50</v>
      </c>
      <c r="L106" s="73"/>
      <c r="M106" s="73">
        <f t="shared" si="19"/>
        <v>1</v>
      </c>
      <c r="N106" s="73">
        <f t="shared" si="19"/>
        <v>20</v>
      </c>
      <c r="O106" s="73"/>
      <c r="P106" s="73">
        <f t="shared" si="19"/>
        <v>0</v>
      </c>
      <c r="Q106" s="73">
        <f t="shared" si="19"/>
        <v>0</v>
      </c>
      <c r="R106" s="73"/>
      <c r="S106" s="73">
        <f t="shared" si="19"/>
        <v>0</v>
      </c>
      <c r="T106" s="73">
        <f t="shared" si="19"/>
        <v>0</v>
      </c>
      <c r="U106" s="73"/>
      <c r="V106" s="73">
        <f t="shared" si="19"/>
        <v>0</v>
      </c>
      <c r="W106" s="73">
        <f>SUM(W97:W105)</f>
        <v>0</v>
      </c>
    </row>
    <row r="107" spans="1:27" x14ac:dyDescent="0.2">
      <c r="A107" s="236" t="s">
        <v>247</v>
      </c>
      <c r="B107" s="237"/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8"/>
      <c r="Y107" s="30"/>
    </row>
    <row r="108" spans="1:27" ht="15.75" x14ac:dyDescent="0.2">
      <c r="A108" s="36" t="s">
        <v>189</v>
      </c>
      <c r="B108" s="24" t="s">
        <v>53</v>
      </c>
      <c r="C108" s="70" t="s">
        <v>277</v>
      </c>
      <c r="D108" s="28">
        <f>SUM(H108,K108,N108,Q108,T108,W108)</f>
        <v>30</v>
      </c>
      <c r="E108" s="26">
        <f>SUM(G108,J108,M108,P108,S108,V108)</f>
        <v>2</v>
      </c>
      <c r="F108" s="49" t="s">
        <v>44</v>
      </c>
      <c r="G108" s="94">
        <v>0.5</v>
      </c>
      <c r="H108" s="28">
        <v>10</v>
      </c>
      <c r="I108" s="27">
        <v>300</v>
      </c>
      <c r="J108" s="26"/>
      <c r="K108" s="28"/>
      <c r="L108" s="27"/>
      <c r="M108" s="26"/>
      <c r="N108" s="28"/>
      <c r="O108" s="27"/>
      <c r="P108" s="26">
        <v>1.5</v>
      </c>
      <c r="Q108" s="28">
        <v>20</v>
      </c>
      <c r="R108" s="27">
        <v>10</v>
      </c>
      <c r="S108" s="26"/>
      <c r="T108" s="28"/>
      <c r="U108" s="27"/>
      <c r="V108" s="26"/>
      <c r="W108" s="28"/>
    </row>
    <row r="109" spans="1:27" ht="15.75" x14ac:dyDescent="0.2">
      <c r="A109" s="36" t="s">
        <v>190</v>
      </c>
      <c r="B109" s="24" t="s">
        <v>281</v>
      </c>
      <c r="C109" s="70" t="s">
        <v>277</v>
      </c>
      <c r="D109" s="28">
        <f t="shared" ref="D109:D110" si="20">SUM(H109,K109,N109,Q109,T109,W109)</f>
        <v>40</v>
      </c>
      <c r="E109" s="26">
        <f t="shared" ref="E109:E110" si="21">SUM(G109,J109,M109,P109,S109,V109)</f>
        <v>2</v>
      </c>
      <c r="F109" s="49" t="s">
        <v>44</v>
      </c>
      <c r="G109" s="94">
        <v>0.5</v>
      </c>
      <c r="H109" s="28">
        <v>10</v>
      </c>
      <c r="I109" s="27">
        <v>300</v>
      </c>
      <c r="J109" s="26"/>
      <c r="K109" s="28"/>
      <c r="L109" s="27"/>
      <c r="M109" s="26"/>
      <c r="N109" s="28"/>
      <c r="O109" s="27"/>
      <c r="P109" s="26">
        <v>1.5</v>
      </c>
      <c r="Q109" s="28">
        <v>30</v>
      </c>
      <c r="R109" s="27">
        <v>10</v>
      </c>
      <c r="S109" s="26"/>
      <c r="T109" s="28"/>
      <c r="U109" s="27"/>
      <c r="V109" s="26"/>
      <c r="W109" s="28"/>
    </row>
    <row r="110" spans="1:27" ht="15.75" x14ac:dyDescent="0.2">
      <c r="A110" s="36" t="s">
        <v>220</v>
      </c>
      <c r="B110" s="24" t="s">
        <v>72</v>
      </c>
      <c r="C110" s="136" t="s">
        <v>277</v>
      </c>
      <c r="D110" s="28">
        <f t="shared" si="20"/>
        <v>30</v>
      </c>
      <c r="E110" s="26">
        <f t="shared" si="21"/>
        <v>2</v>
      </c>
      <c r="F110" s="49" t="s">
        <v>44</v>
      </c>
      <c r="G110" s="94">
        <v>0.5</v>
      </c>
      <c r="H110" s="28">
        <v>10</v>
      </c>
      <c r="I110" s="27">
        <v>300</v>
      </c>
      <c r="J110" s="26"/>
      <c r="K110" s="28"/>
      <c r="L110" s="27"/>
      <c r="M110" s="26"/>
      <c r="N110" s="28"/>
      <c r="O110" s="27"/>
      <c r="P110" s="26">
        <v>1.5</v>
      </c>
      <c r="Q110" s="28">
        <v>20</v>
      </c>
      <c r="R110" s="27">
        <v>20</v>
      </c>
      <c r="S110" s="26"/>
      <c r="T110" s="28"/>
      <c r="U110" s="27"/>
      <c r="V110" s="26"/>
      <c r="W110" s="28"/>
      <c r="AA110" s="30"/>
    </row>
    <row r="111" spans="1:27" x14ac:dyDescent="0.2">
      <c r="A111" s="154" t="s">
        <v>248</v>
      </c>
      <c r="B111" s="155"/>
      <c r="C111" s="156"/>
      <c r="D111" s="73">
        <f>SUM(D108:D110)</f>
        <v>100</v>
      </c>
      <c r="E111" s="73">
        <f t="shared" ref="E111:W111" si="22">SUM(E108:E110)</f>
        <v>6</v>
      </c>
      <c r="F111" s="73"/>
      <c r="G111" s="73">
        <f t="shared" si="22"/>
        <v>1.5</v>
      </c>
      <c r="H111" s="73">
        <f t="shared" si="22"/>
        <v>30</v>
      </c>
      <c r="I111" s="73"/>
      <c r="J111" s="73">
        <f t="shared" si="22"/>
        <v>0</v>
      </c>
      <c r="K111" s="73">
        <f t="shared" si="22"/>
        <v>0</v>
      </c>
      <c r="L111" s="73"/>
      <c r="M111" s="73">
        <f t="shared" si="22"/>
        <v>0</v>
      </c>
      <c r="N111" s="73">
        <f t="shared" si="22"/>
        <v>0</v>
      </c>
      <c r="O111" s="73"/>
      <c r="P111" s="73">
        <f t="shared" si="22"/>
        <v>4.5</v>
      </c>
      <c r="Q111" s="73">
        <f t="shared" si="22"/>
        <v>70</v>
      </c>
      <c r="R111" s="73"/>
      <c r="S111" s="73">
        <f t="shared" si="22"/>
        <v>0</v>
      </c>
      <c r="T111" s="73">
        <f t="shared" si="22"/>
        <v>0</v>
      </c>
      <c r="U111" s="73"/>
      <c r="V111" s="73">
        <f t="shared" si="22"/>
        <v>0</v>
      </c>
      <c r="W111" s="73">
        <f t="shared" si="22"/>
        <v>0</v>
      </c>
    </row>
    <row r="112" spans="1:27" x14ac:dyDescent="0.2">
      <c r="A112" s="236" t="s">
        <v>249</v>
      </c>
      <c r="B112" s="237"/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  <c r="V112" s="237"/>
      <c r="W112" s="238"/>
    </row>
    <row r="113" spans="1:26" x14ac:dyDescent="0.2">
      <c r="A113" s="49"/>
      <c r="B113" s="9"/>
      <c r="C113" s="76"/>
      <c r="D113" s="28"/>
      <c r="E113" s="26"/>
      <c r="F113" s="99"/>
      <c r="G113" s="26"/>
      <c r="H113" s="28"/>
      <c r="I113" s="27"/>
      <c r="J113" s="26"/>
      <c r="K113" s="28"/>
      <c r="L113" s="27"/>
      <c r="M113" s="26"/>
      <c r="N113" s="28"/>
      <c r="O113" s="27"/>
      <c r="P113" s="26"/>
      <c r="Q113" s="28"/>
      <c r="R113" s="27"/>
      <c r="S113" s="26"/>
      <c r="T113" s="28"/>
      <c r="U113" s="27"/>
      <c r="V113" s="26"/>
      <c r="W113" s="28"/>
    </row>
    <row r="114" spans="1:26" x14ac:dyDescent="0.2">
      <c r="A114" s="154" t="s">
        <v>250</v>
      </c>
      <c r="B114" s="155"/>
      <c r="C114" s="156"/>
      <c r="D114" s="73">
        <f>SUM(E113)</f>
        <v>0</v>
      </c>
      <c r="E114" s="73">
        <f t="shared" ref="E114:W114" si="23">SUM(F113)</f>
        <v>0</v>
      </c>
      <c r="F114" s="73"/>
      <c r="G114" s="73">
        <f t="shared" si="23"/>
        <v>0</v>
      </c>
      <c r="H114" s="73">
        <f t="shared" si="23"/>
        <v>0</v>
      </c>
      <c r="I114" s="73"/>
      <c r="J114" s="73">
        <f t="shared" si="23"/>
        <v>0</v>
      </c>
      <c r="K114" s="73">
        <f t="shared" si="23"/>
        <v>0</v>
      </c>
      <c r="L114" s="73"/>
      <c r="M114" s="73">
        <f t="shared" si="23"/>
        <v>0</v>
      </c>
      <c r="N114" s="73">
        <f t="shared" si="23"/>
        <v>0</v>
      </c>
      <c r="O114" s="73"/>
      <c r="P114" s="73">
        <f t="shared" si="23"/>
        <v>0</v>
      </c>
      <c r="Q114" s="73">
        <f t="shared" si="23"/>
        <v>0</v>
      </c>
      <c r="R114" s="73"/>
      <c r="S114" s="73">
        <f t="shared" si="23"/>
        <v>0</v>
      </c>
      <c r="T114" s="73">
        <f t="shared" si="23"/>
        <v>0</v>
      </c>
      <c r="U114" s="73"/>
      <c r="V114" s="73">
        <f t="shared" si="23"/>
        <v>0</v>
      </c>
      <c r="W114" s="73">
        <f t="shared" si="23"/>
        <v>0</v>
      </c>
    </row>
    <row r="115" spans="1:26" x14ac:dyDescent="0.2">
      <c r="A115" s="236" t="s">
        <v>326</v>
      </c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  <c r="V115" s="237"/>
      <c r="W115" s="238"/>
    </row>
    <row r="116" spans="1:26" ht="25.5" x14ac:dyDescent="0.2">
      <c r="A116" s="69" t="s">
        <v>224</v>
      </c>
      <c r="B116" s="24" t="s">
        <v>104</v>
      </c>
      <c r="C116" s="70" t="s">
        <v>387</v>
      </c>
      <c r="D116" s="28">
        <f>SUM(H116,K116,N116,Q116,T116,W116)</f>
        <v>50</v>
      </c>
      <c r="E116" s="26">
        <f>SUM(G116,J116,M116,P116,S116,V116)</f>
        <v>3</v>
      </c>
      <c r="F116" s="99" t="s">
        <v>44</v>
      </c>
      <c r="G116" s="94">
        <v>1</v>
      </c>
      <c r="H116" s="28">
        <v>15</v>
      </c>
      <c r="I116" s="27">
        <v>300</v>
      </c>
      <c r="J116" s="26"/>
      <c r="K116" s="28"/>
      <c r="L116" s="27"/>
      <c r="M116" s="26">
        <v>2</v>
      </c>
      <c r="N116" s="28">
        <v>35</v>
      </c>
      <c r="O116" s="27">
        <v>25</v>
      </c>
      <c r="P116" s="26"/>
      <c r="Q116" s="28"/>
      <c r="R116" s="27"/>
      <c r="S116" s="26"/>
      <c r="T116" s="28"/>
      <c r="U116" s="27"/>
      <c r="V116" s="26"/>
      <c r="W116" s="28"/>
    </row>
    <row r="117" spans="1:26" x14ac:dyDescent="0.2">
      <c r="A117" s="154" t="s">
        <v>252</v>
      </c>
      <c r="B117" s="155"/>
      <c r="C117" s="156"/>
      <c r="D117" s="73">
        <f>SUM(D116)</f>
        <v>50</v>
      </c>
      <c r="E117" s="73">
        <f t="shared" ref="E117:W117" si="24">SUM(E116)</f>
        <v>3</v>
      </c>
      <c r="F117" s="73"/>
      <c r="G117" s="73">
        <f t="shared" si="24"/>
        <v>1</v>
      </c>
      <c r="H117" s="73">
        <f t="shared" si="24"/>
        <v>15</v>
      </c>
      <c r="I117" s="73"/>
      <c r="J117" s="73">
        <f t="shared" si="24"/>
        <v>0</v>
      </c>
      <c r="K117" s="73">
        <f t="shared" si="24"/>
        <v>0</v>
      </c>
      <c r="L117" s="73"/>
      <c r="M117" s="73">
        <f t="shared" si="24"/>
        <v>2</v>
      </c>
      <c r="N117" s="73">
        <f t="shared" si="24"/>
        <v>35</v>
      </c>
      <c r="O117" s="73"/>
      <c r="P117" s="73">
        <f t="shared" si="24"/>
        <v>0</v>
      </c>
      <c r="Q117" s="73">
        <f t="shared" si="24"/>
        <v>0</v>
      </c>
      <c r="R117" s="73"/>
      <c r="S117" s="73">
        <f t="shared" si="24"/>
        <v>0</v>
      </c>
      <c r="T117" s="73">
        <f t="shared" si="24"/>
        <v>0</v>
      </c>
      <c r="U117" s="73"/>
      <c r="V117" s="73">
        <f t="shared" si="24"/>
        <v>0</v>
      </c>
      <c r="W117" s="73">
        <f t="shared" si="24"/>
        <v>0</v>
      </c>
      <c r="Z117" s="30"/>
    </row>
    <row r="118" spans="1:26" x14ac:dyDescent="0.2">
      <c r="A118" s="236" t="s">
        <v>251</v>
      </c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  <c r="V118" s="237"/>
      <c r="W118" s="238"/>
    </row>
    <row r="119" spans="1:26" x14ac:dyDescent="0.2">
      <c r="A119" s="49"/>
      <c r="B119" s="4"/>
      <c r="C119" s="81"/>
      <c r="D119" s="28"/>
      <c r="E119" s="26"/>
      <c r="F119" s="99"/>
      <c r="G119" s="26"/>
      <c r="H119" s="28"/>
      <c r="I119" s="27"/>
      <c r="J119" s="26"/>
      <c r="K119" s="28"/>
      <c r="L119" s="27"/>
      <c r="M119" s="26"/>
      <c r="N119" s="28"/>
      <c r="O119" s="27"/>
      <c r="P119" s="26"/>
      <c r="Q119" s="28"/>
      <c r="R119" s="27"/>
      <c r="S119" s="26"/>
      <c r="T119" s="28"/>
      <c r="U119" s="27"/>
      <c r="V119" s="26"/>
      <c r="W119" s="28"/>
    </row>
    <row r="120" spans="1:26" x14ac:dyDescent="0.2">
      <c r="A120" s="154" t="s">
        <v>253</v>
      </c>
      <c r="B120" s="155"/>
      <c r="C120" s="156"/>
      <c r="D120" s="73">
        <f>SUM(D119)</f>
        <v>0</v>
      </c>
      <c r="E120" s="73">
        <f t="shared" ref="E120:W120" si="25">SUM(E119)</f>
        <v>0</v>
      </c>
      <c r="F120" s="73"/>
      <c r="G120" s="73">
        <f t="shared" si="25"/>
        <v>0</v>
      </c>
      <c r="H120" s="73">
        <f t="shared" si="25"/>
        <v>0</v>
      </c>
      <c r="I120" s="73"/>
      <c r="J120" s="73">
        <f t="shared" si="25"/>
        <v>0</v>
      </c>
      <c r="K120" s="73">
        <f t="shared" si="25"/>
        <v>0</v>
      </c>
      <c r="L120" s="73"/>
      <c r="M120" s="73">
        <f t="shared" si="25"/>
        <v>0</v>
      </c>
      <c r="N120" s="73">
        <f t="shared" si="25"/>
        <v>0</v>
      </c>
      <c r="O120" s="73"/>
      <c r="P120" s="73">
        <f t="shared" si="25"/>
        <v>0</v>
      </c>
      <c r="Q120" s="73">
        <f t="shared" si="25"/>
        <v>0</v>
      </c>
      <c r="R120" s="73"/>
      <c r="S120" s="73">
        <f t="shared" si="25"/>
        <v>0</v>
      </c>
      <c r="T120" s="73">
        <f t="shared" si="25"/>
        <v>0</v>
      </c>
      <c r="U120" s="73"/>
      <c r="V120" s="73">
        <f t="shared" si="25"/>
        <v>0</v>
      </c>
      <c r="W120" s="73">
        <f t="shared" si="25"/>
        <v>0</v>
      </c>
    </row>
    <row r="121" spans="1:26" x14ac:dyDescent="0.2">
      <c r="A121" s="243" t="s">
        <v>254</v>
      </c>
      <c r="B121" s="244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44"/>
      <c r="N121" s="244"/>
      <c r="O121" s="244"/>
      <c r="P121" s="244"/>
      <c r="Q121" s="244"/>
      <c r="R121" s="244"/>
      <c r="S121" s="244"/>
      <c r="T121" s="244"/>
      <c r="U121" s="244"/>
      <c r="V121" s="244"/>
      <c r="W121" s="245"/>
    </row>
    <row r="122" spans="1:26" x14ac:dyDescent="0.2">
      <c r="A122" s="236" t="s">
        <v>255</v>
      </c>
      <c r="B122" s="237"/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7"/>
      <c r="P122" s="237"/>
      <c r="Q122" s="237"/>
      <c r="R122" s="237"/>
      <c r="S122" s="237"/>
      <c r="T122" s="237"/>
      <c r="U122" s="237"/>
      <c r="V122" s="237"/>
      <c r="W122" s="238"/>
    </row>
    <row r="123" spans="1:26" ht="15.75" x14ac:dyDescent="0.2">
      <c r="A123" s="69" t="s">
        <v>214</v>
      </c>
      <c r="B123" s="24" t="s">
        <v>59</v>
      </c>
      <c r="C123" s="70" t="s">
        <v>39</v>
      </c>
      <c r="D123" s="28">
        <f>SUM(H123,K123,N123,Q123,T123,W123)</f>
        <v>30</v>
      </c>
      <c r="E123" s="26">
        <f>SUM(G123,J123,M123,P123,S123,V123)</f>
        <v>2</v>
      </c>
      <c r="F123" s="99" t="s">
        <v>44</v>
      </c>
      <c r="G123" s="94">
        <v>0.5</v>
      </c>
      <c r="H123" s="28">
        <v>10</v>
      </c>
      <c r="I123" s="27">
        <v>300</v>
      </c>
      <c r="J123" s="26"/>
      <c r="K123" s="28"/>
      <c r="L123" s="27"/>
      <c r="M123" s="26">
        <v>1.5</v>
      </c>
      <c r="N123" s="28">
        <v>20</v>
      </c>
      <c r="O123" s="27">
        <v>25</v>
      </c>
      <c r="P123" s="26"/>
      <c r="Q123" s="28"/>
      <c r="R123" s="27"/>
      <c r="S123" s="26"/>
      <c r="T123" s="28"/>
      <c r="U123" s="27"/>
      <c r="V123" s="26"/>
      <c r="W123" s="28"/>
    </row>
    <row r="124" spans="1:26" ht="31.5" x14ac:dyDescent="0.2">
      <c r="A124" s="36" t="s">
        <v>167</v>
      </c>
      <c r="B124" s="24" t="s">
        <v>282</v>
      </c>
      <c r="C124" s="136" t="s">
        <v>277</v>
      </c>
      <c r="D124" s="28">
        <f>SUM(H124,K124,N124,Q124,T124,W124)</f>
        <v>25</v>
      </c>
      <c r="E124" s="26">
        <f>SUM(G124,J124,M124,P124,S124,V124)</f>
        <v>2</v>
      </c>
      <c r="F124" s="99" t="s">
        <v>44</v>
      </c>
      <c r="G124" s="100">
        <v>0.5</v>
      </c>
      <c r="H124" s="78">
        <v>5</v>
      </c>
      <c r="I124" s="27">
        <v>300</v>
      </c>
      <c r="J124" s="79"/>
      <c r="K124" s="78"/>
      <c r="L124" s="77"/>
      <c r="M124" s="79"/>
      <c r="N124" s="78"/>
      <c r="O124" s="77"/>
      <c r="P124" s="79">
        <v>1.5</v>
      </c>
      <c r="Q124" s="78">
        <v>20</v>
      </c>
      <c r="R124" s="77">
        <v>10</v>
      </c>
      <c r="S124" s="26"/>
      <c r="T124" s="28"/>
      <c r="U124" s="27"/>
      <c r="V124" s="26"/>
      <c r="W124" s="28"/>
    </row>
    <row r="125" spans="1:26" x14ac:dyDescent="0.2">
      <c r="A125" s="177" t="s">
        <v>256</v>
      </c>
      <c r="B125" s="178"/>
      <c r="C125" s="179"/>
      <c r="D125" s="82">
        <f>SUM(D123,D124)</f>
        <v>55</v>
      </c>
      <c r="E125" s="82">
        <f t="shared" ref="E125:W125" si="26">SUM(E123,E124)</f>
        <v>4</v>
      </c>
      <c r="F125" s="82"/>
      <c r="G125" s="82">
        <f t="shared" si="26"/>
        <v>1</v>
      </c>
      <c r="H125" s="82">
        <f t="shared" si="26"/>
        <v>15</v>
      </c>
      <c r="I125" s="82"/>
      <c r="J125" s="82">
        <f>SUM(J123,J124)</f>
        <v>0</v>
      </c>
      <c r="K125" s="82">
        <f>SUM(K123,K124)</f>
        <v>0</v>
      </c>
      <c r="L125" s="82"/>
      <c r="M125" s="82">
        <f t="shared" si="26"/>
        <v>1.5</v>
      </c>
      <c r="N125" s="82">
        <f t="shared" si="26"/>
        <v>20</v>
      </c>
      <c r="O125" s="82"/>
      <c r="P125" s="82">
        <f>SUM(P123,P124)</f>
        <v>1.5</v>
      </c>
      <c r="Q125" s="82">
        <f>SUM(Q123,Q124)</f>
        <v>20</v>
      </c>
      <c r="R125" s="82"/>
      <c r="S125" s="82">
        <f t="shared" si="26"/>
        <v>0</v>
      </c>
      <c r="T125" s="82">
        <f t="shared" si="26"/>
        <v>0</v>
      </c>
      <c r="U125" s="82"/>
      <c r="V125" s="82">
        <f t="shared" si="26"/>
        <v>0</v>
      </c>
      <c r="W125" s="82">
        <f t="shared" si="26"/>
        <v>0</v>
      </c>
    </row>
    <row r="126" spans="1:26" x14ac:dyDescent="0.2">
      <c r="A126" s="230" t="s">
        <v>257</v>
      </c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54"/>
    </row>
    <row r="127" spans="1:26" x14ac:dyDescent="0.2">
      <c r="A127" s="49"/>
      <c r="B127" s="4"/>
      <c r="C127" s="8"/>
      <c r="D127" s="28"/>
      <c r="E127" s="94"/>
      <c r="F127" s="49"/>
      <c r="G127" s="26"/>
      <c r="H127" s="28"/>
      <c r="I127" s="27"/>
      <c r="J127" s="26"/>
      <c r="K127" s="28"/>
      <c r="L127" s="27"/>
      <c r="M127" s="26"/>
      <c r="N127" s="28"/>
      <c r="O127" s="27"/>
      <c r="P127" s="26"/>
      <c r="Q127" s="28"/>
      <c r="R127" s="27"/>
      <c r="S127" s="26"/>
      <c r="T127" s="28"/>
      <c r="U127" s="27"/>
      <c r="V127" s="26"/>
      <c r="W127" s="28"/>
    </row>
    <row r="128" spans="1:26" x14ac:dyDescent="0.2">
      <c r="A128" s="157" t="s">
        <v>258</v>
      </c>
      <c r="B128" s="158"/>
      <c r="C128" s="159"/>
      <c r="D128" s="82">
        <f>SUM(D127)</f>
        <v>0</v>
      </c>
      <c r="E128" s="82">
        <f t="shared" ref="E128:W128" si="27">SUM(E127)</f>
        <v>0</v>
      </c>
      <c r="F128" s="82"/>
      <c r="G128" s="82">
        <f t="shared" si="27"/>
        <v>0</v>
      </c>
      <c r="H128" s="82">
        <f t="shared" si="27"/>
        <v>0</v>
      </c>
      <c r="I128" s="82"/>
      <c r="J128" s="82">
        <f t="shared" si="27"/>
        <v>0</v>
      </c>
      <c r="K128" s="82">
        <f t="shared" si="27"/>
        <v>0</v>
      </c>
      <c r="L128" s="82"/>
      <c r="M128" s="82">
        <f t="shared" si="27"/>
        <v>0</v>
      </c>
      <c r="N128" s="82">
        <f t="shared" si="27"/>
        <v>0</v>
      </c>
      <c r="O128" s="82"/>
      <c r="P128" s="82">
        <f t="shared" si="27"/>
        <v>0</v>
      </c>
      <c r="Q128" s="82">
        <f t="shared" si="27"/>
        <v>0</v>
      </c>
      <c r="R128" s="82"/>
      <c r="S128" s="82">
        <f t="shared" si="27"/>
        <v>0</v>
      </c>
      <c r="T128" s="82">
        <f t="shared" si="27"/>
        <v>0</v>
      </c>
      <c r="U128" s="82"/>
      <c r="V128" s="82">
        <f t="shared" si="27"/>
        <v>0</v>
      </c>
      <c r="W128" s="82">
        <f t="shared" si="27"/>
        <v>0</v>
      </c>
    </row>
    <row r="129" spans="1:23" x14ac:dyDescent="0.2">
      <c r="A129" s="212" t="s">
        <v>25</v>
      </c>
      <c r="B129" s="213"/>
      <c r="C129" s="214"/>
      <c r="D129" s="83">
        <f>SUM(D95,D106,D111,D114,D117,D120,D125,D128)</f>
        <v>495</v>
      </c>
      <c r="E129" s="83">
        <f>SUM(E95,E106,E111,E114,E117,E120,E125,E128)</f>
        <v>30</v>
      </c>
      <c r="F129" s="83"/>
      <c r="G129" s="83">
        <f t="shared" ref="G129:W129" si="28">SUM(G95,G106,G111,G114,G117,G120,G125,G128)</f>
        <v>9.5</v>
      </c>
      <c r="H129" s="83">
        <f t="shared" si="28"/>
        <v>160</v>
      </c>
      <c r="I129" s="83"/>
      <c r="J129" s="83">
        <f t="shared" si="28"/>
        <v>7</v>
      </c>
      <c r="K129" s="83">
        <f t="shared" si="28"/>
        <v>125</v>
      </c>
      <c r="L129" s="83"/>
      <c r="M129" s="83">
        <f t="shared" si="28"/>
        <v>7.5</v>
      </c>
      <c r="N129" s="83">
        <f t="shared" si="28"/>
        <v>120</v>
      </c>
      <c r="O129" s="83"/>
      <c r="P129" s="83">
        <f t="shared" si="28"/>
        <v>6</v>
      </c>
      <c r="Q129" s="83">
        <f t="shared" si="28"/>
        <v>90</v>
      </c>
      <c r="R129" s="83"/>
      <c r="S129" s="83">
        <f t="shared" si="28"/>
        <v>0</v>
      </c>
      <c r="T129" s="83">
        <f t="shared" si="28"/>
        <v>0</v>
      </c>
      <c r="U129" s="83"/>
      <c r="V129" s="83">
        <f t="shared" si="28"/>
        <v>0</v>
      </c>
      <c r="W129" s="83">
        <f t="shared" si="28"/>
        <v>0</v>
      </c>
    </row>
    <row r="130" spans="1:23" x14ac:dyDescent="0.2">
      <c r="A130" s="84"/>
      <c r="B130" s="84"/>
      <c r="C130" s="84"/>
      <c r="D130" s="52"/>
      <c r="E130" s="52"/>
      <c r="F130" s="85"/>
      <c r="G130" s="85"/>
      <c r="H130" s="85"/>
      <c r="I130" s="85"/>
      <c r="J130" s="85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">
      <c r="A131" s="46"/>
      <c r="B131" s="46"/>
      <c r="C131" s="46"/>
      <c r="D131" s="52"/>
      <c r="E131" s="52"/>
      <c r="F131" s="85"/>
      <c r="G131" s="85"/>
      <c r="H131" s="85"/>
      <c r="I131" s="85"/>
      <c r="J131" s="85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">
      <c r="A132" s="46"/>
      <c r="B132" s="46"/>
      <c r="C132" s="46"/>
      <c r="D132" s="52"/>
      <c r="E132" s="52"/>
      <c r="F132" s="85"/>
      <c r="G132" s="85"/>
      <c r="H132" s="85"/>
      <c r="I132" s="85"/>
      <c r="J132" s="85"/>
      <c r="K132" s="5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">
      <c r="A133" s="46"/>
      <c r="B133" s="46"/>
      <c r="C133" s="86" t="s">
        <v>16</v>
      </c>
      <c r="F133" s="52"/>
      <c r="G133" s="52"/>
      <c r="H133" s="46"/>
      <c r="I133" s="46"/>
      <c r="J133" s="46"/>
      <c r="K133" s="46"/>
      <c r="L133" s="46"/>
      <c r="M133" s="46"/>
      <c r="N133" s="46"/>
      <c r="O133" s="52"/>
      <c r="P133" s="52"/>
      <c r="Q133" s="52"/>
      <c r="R133" s="52"/>
      <c r="S133" s="52"/>
      <c r="T133" s="52"/>
      <c r="U133" s="52"/>
      <c r="V133" s="52"/>
      <c r="W133" s="52"/>
    </row>
    <row r="134" spans="1:23" x14ac:dyDescent="0.2">
      <c r="A134" s="46"/>
      <c r="B134" s="46"/>
      <c r="C134" s="7" t="s">
        <v>27</v>
      </c>
      <c r="D134" s="34">
        <v>3</v>
      </c>
      <c r="F134" s="52"/>
      <c r="G134" s="52"/>
      <c r="H134" s="6"/>
      <c r="I134" s="6"/>
      <c r="J134" s="6"/>
      <c r="K134" s="6"/>
      <c r="L134" s="6"/>
      <c r="M134" s="6"/>
      <c r="N134" s="6"/>
      <c r="O134" s="52"/>
      <c r="P134" s="52"/>
      <c r="Q134" s="52"/>
      <c r="R134" s="52"/>
      <c r="S134" s="52"/>
      <c r="T134" s="52"/>
      <c r="U134" s="52"/>
      <c r="V134" s="52"/>
      <c r="W134" s="52"/>
    </row>
    <row r="135" spans="1:23" x14ac:dyDescent="0.2">
      <c r="A135" s="46"/>
      <c r="B135" s="46"/>
      <c r="C135" s="87" t="s">
        <v>28</v>
      </c>
      <c r="D135" s="34">
        <f>SUM(H129,K129,N129)</f>
        <v>405</v>
      </c>
      <c r="F135" s="52"/>
      <c r="G135" s="52"/>
      <c r="H135" s="6"/>
      <c r="I135" s="6"/>
      <c r="J135" s="6"/>
      <c r="K135" s="6"/>
      <c r="L135" s="6"/>
      <c r="M135" s="6"/>
      <c r="N135" s="6"/>
      <c r="O135" s="52"/>
      <c r="P135" s="52"/>
      <c r="Q135" s="52"/>
      <c r="R135" s="52"/>
      <c r="S135" s="52"/>
      <c r="T135" s="52"/>
      <c r="U135" s="52"/>
      <c r="V135" s="52"/>
      <c r="W135" s="52"/>
    </row>
    <row r="136" spans="1:23" x14ac:dyDescent="0.2">
      <c r="A136" s="46"/>
      <c r="B136" s="46"/>
      <c r="C136" s="87" t="s">
        <v>4</v>
      </c>
      <c r="D136" s="34">
        <f>SUM(G129,J129,M129)</f>
        <v>24</v>
      </c>
      <c r="F136" s="52"/>
      <c r="G136" s="52"/>
      <c r="H136" s="6"/>
      <c r="I136" s="6"/>
      <c r="J136" s="6"/>
      <c r="K136" s="6"/>
      <c r="L136" s="6"/>
      <c r="M136" s="6"/>
      <c r="N136" s="6"/>
      <c r="O136" s="52"/>
      <c r="P136" s="52"/>
      <c r="Q136" s="52"/>
      <c r="R136" s="52"/>
      <c r="S136" s="52"/>
      <c r="T136" s="52"/>
      <c r="U136" s="52"/>
      <c r="V136" s="52"/>
      <c r="W136" s="52"/>
    </row>
    <row r="137" spans="1:23" x14ac:dyDescent="0.2">
      <c r="A137" s="46"/>
      <c r="B137" s="46"/>
      <c r="C137" s="88"/>
      <c r="D137" s="6"/>
      <c r="F137" s="52"/>
      <c r="G137" s="52"/>
      <c r="H137" s="6"/>
      <c r="I137" s="6"/>
      <c r="J137" s="6"/>
      <c r="K137" s="6"/>
      <c r="L137" s="6"/>
      <c r="M137" s="6"/>
      <c r="N137" s="6"/>
      <c r="O137" s="52"/>
      <c r="P137" s="52"/>
      <c r="Q137" s="52"/>
      <c r="R137" s="52"/>
      <c r="S137" s="52"/>
      <c r="T137" s="52"/>
      <c r="U137" s="52"/>
      <c r="V137" s="52"/>
      <c r="W137" s="52"/>
    </row>
    <row r="138" spans="1:23" x14ac:dyDescent="0.2">
      <c r="A138" s="46"/>
      <c r="B138" s="46"/>
      <c r="C138" s="46" t="s">
        <v>17</v>
      </c>
      <c r="D138" s="6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</row>
    <row r="139" spans="1:23" x14ac:dyDescent="0.2">
      <c r="A139" s="46"/>
      <c r="B139" s="46"/>
      <c r="C139" s="87" t="s">
        <v>27</v>
      </c>
      <c r="D139" s="89">
        <v>0</v>
      </c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</row>
    <row r="140" spans="1:23" x14ac:dyDescent="0.2">
      <c r="A140" s="5"/>
      <c r="B140" s="5"/>
      <c r="C140" s="7" t="s">
        <v>28</v>
      </c>
      <c r="D140" s="89">
        <f>SUM(Q129,T129,W129)</f>
        <v>90</v>
      </c>
      <c r="E140" s="52"/>
      <c r="F140" s="52"/>
      <c r="G140" s="52"/>
      <c r="H140" s="52"/>
      <c r="I140" s="52"/>
      <c r="J140" s="52"/>
      <c r="K140" s="52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x14ac:dyDescent="0.2">
      <c r="A141" s="46"/>
      <c r="B141" s="46"/>
      <c r="C141" s="87" t="s">
        <v>4</v>
      </c>
      <c r="D141" s="89">
        <f>SUM(P129,S129,V129)</f>
        <v>6</v>
      </c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</row>
    <row r="142" spans="1:23" x14ac:dyDescent="0.2">
      <c r="A142" s="46"/>
      <c r="B142" s="46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1:23" x14ac:dyDescent="0.2">
      <c r="A143" s="5"/>
      <c r="B143" s="5"/>
      <c r="C143" s="90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5"/>
      <c r="P143" s="5"/>
      <c r="Q143" s="5"/>
      <c r="R143" s="5"/>
      <c r="S143" s="5"/>
      <c r="T143" s="5"/>
      <c r="U143" s="5"/>
      <c r="V143" s="5"/>
      <c r="W143" s="5"/>
    </row>
    <row r="144" spans="1:23" x14ac:dyDescent="0.2">
      <c r="A144" s="5"/>
      <c r="B144" s="5"/>
      <c r="C144" s="90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5"/>
      <c r="P144" s="5"/>
      <c r="Q144" s="5"/>
      <c r="R144" s="5"/>
      <c r="S144" s="5"/>
      <c r="T144" s="5"/>
      <c r="U144" s="5"/>
      <c r="V144" s="5"/>
      <c r="W144" s="5"/>
    </row>
    <row r="145" spans="1:23" x14ac:dyDescent="0.2">
      <c r="A145" s="5"/>
      <c r="B145" s="5"/>
      <c r="C145" s="90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5"/>
      <c r="P145" s="5"/>
      <c r="Q145" s="5"/>
      <c r="R145" s="5"/>
      <c r="S145" s="5"/>
      <c r="T145" s="5"/>
      <c r="U145" s="5"/>
      <c r="V145" s="5"/>
      <c r="W145" s="5"/>
    </row>
    <row r="146" spans="1:23" x14ac:dyDescent="0.2">
      <c r="A146" s="5"/>
      <c r="B146" s="5"/>
      <c r="C146" s="90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5"/>
      <c r="P146" s="5"/>
      <c r="Q146" s="5"/>
      <c r="R146" s="5"/>
      <c r="S146" s="5"/>
      <c r="T146" s="5"/>
      <c r="U146" s="5"/>
      <c r="V146" s="5"/>
      <c r="W146" s="5"/>
    </row>
    <row r="147" spans="1:23" x14ac:dyDescent="0.2">
      <c r="A147" s="5"/>
      <c r="B147" s="5"/>
      <c r="C147" s="90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5"/>
      <c r="P147" s="5"/>
      <c r="Q147" s="5"/>
      <c r="R147" s="5"/>
      <c r="S147" s="5"/>
      <c r="T147" s="5"/>
      <c r="U147" s="5"/>
      <c r="V147" s="5"/>
      <c r="W147" s="5"/>
    </row>
    <row r="148" spans="1:23" x14ac:dyDescent="0.2">
      <c r="A148" s="5"/>
      <c r="B148" s="5"/>
      <c r="C148" s="90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5"/>
      <c r="P148" s="5"/>
      <c r="Q148" s="5"/>
      <c r="R148" s="5"/>
      <c r="S148" s="5"/>
      <c r="T148" s="5"/>
      <c r="U148" s="5"/>
      <c r="V148" s="5"/>
      <c r="W148" s="5"/>
    </row>
    <row r="149" spans="1:23" x14ac:dyDescent="0.2">
      <c r="A149" s="5"/>
      <c r="B149" s="5"/>
      <c r="C149" s="90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5"/>
      <c r="P149" s="5"/>
      <c r="Q149" s="5"/>
      <c r="R149" s="5"/>
      <c r="S149" s="5"/>
      <c r="T149" s="5"/>
      <c r="U149" s="5"/>
      <c r="V149" s="5"/>
      <c r="W149" s="5"/>
    </row>
    <row r="150" spans="1:23" x14ac:dyDescent="0.2">
      <c r="A150" s="5"/>
      <c r="B150" s="5"/>
      <c r="C150" s="90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5"/>
      <c r="P150" s="5"/>
      <c r="Q150" s="5"/>
      <c r="R150" s="5"/>
      <c r="S150" s="5"/>
      <c r="T150" s="5"/>
      <c r="U150" s="5"/>
      <c r="V150" s="5"/>
      <c r="W150" s="5"/>
    </row>
    <row r="151" spans="1:23" x14ac:dyDescent="0.2">
      <c r="A151" s="5"/>
      <c r="B151" s="5"/>
      <c r="C151" s="90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5"/>
      <c r="P151" s="5"/>
      <c r="Q151" s="5"/>
      <c r="R151" s="5"/>
      <c r="S151" s="5"/>
      <c r="T151" s="5"/>
      <c r="U151" s="5"/>
      <c r="V151" s="5"/>
      <c r="W151" s="5"/>
    </row>
    <row r="152" spans="1:23" x14ac:dyDescent="0.2">
      <c r="A152" s="5"/>
      <c r="B152" s="5"/>
      <c r="C152" s="90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5"/>
      <c r="P152" s="5"/>
      <c r="Q152" s="5"/>
      <c r="R152" s="5"/>
      <c r="S152" s="5"/>
      <c r="T152" s="5"/>
      <c r="U152" s="5"/>
      <c r="V152" s="5"/>
      <c r="W152" s="5"/>
    </row>
    <row r="153" spans="1:23" x14ac:dyDescent="0.2">
      <c r="A153" s="5"/>
      <c r="B153" s="5"/>
      <c r="C153" s="90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5"/>
      <c r="P153" s="5"/>
      <c r="Q153" s="5"/>
      <c r="R153" s="5"/>
      <c r="S153" s="5"/>
      <c r="T153" s="5"/>
      <c r="U153" s="5"/>
      <c r="V153" s="5"/>
      <c r="W153" s="5"/>
    </row>
    <row r="154" spans="1:23" x14ac:dyDescent="0.2">
      <c r="A154" s="5"/>
      <c r="B154" s="5"/>
      <c r="C154" s="90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5"/>
      <c r="P154" s="5"/>
      <c r="Q154" s="5"/>
      <c r="R154" s="5"/>
      <c r="S154" s="5"/>
      <c r="T154" s="5"/>
      <c r="U154" s="5"/>
      <c r="V154" s="5"/>
      <c r="W154" s="5"/>
    </row>
    <row r="155" spans="1:23" x14ac:dyDescent="0.2">
      <c r="A155" s="5"/>
      <c r="B155" s="5"/>
      <c r="C155" s="90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5"/>
      <c r="P155" s="5"/>
      <c r="Q155" s="5"/>
      <c r="R155" s="5"/>
      <c r="S155" s="5"/>
      <c r="T155" s="5"/>
      <c r="U155" s="5"/>
      <c r="V155" s="5"/>
      <c r="W155" s="5"/>
    </row>
    <row r="156" spans="1:23" x14ac:dyDescent="0.2">
      <c r="A156" s="5"/>
      <c r="B156" s="5"/>
      <c r="C156" s="90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5"/>
      <c r="P156" s="5"/>
      <c r="Q156" s="5"/>
      <c r="R156" s="5"/>
      <c r="S156" s="5"/>
      <c r="T156" s="5"/>
      <c r="U156" s="5"/>
      <c r="V156" s="5"/>
      <c r="W156" s="5"/>
    </row>
    <row r="157" spans="1:23" x14ac:dyDescent="0.2">
      <c r="A157" s="5"/>
      <c r="B157" s="5"/>
      <c r="C157" s="90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5"/>
      <c r="P157" s="5"/>
      <c r="Q157" s="5"/>
      <c r="R157" s="5"/>
      <c r="S157" s="5"/>
      <c r="T157" s="5"/>
      <c r="U157" s="5"/>
      <c r="V157" s="5"/>
      <c r="W157" s="5"/>
    </row>
    <row r="158" spans="1:23" x14ac:dyDescent="0.2">
      <c r="A158" s="5"/>
      <c r="B158" s="5"/>
      <c r="C158" s="90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5"/>
      <c r="P158" s="5"/>
      <c r="Q158" s="5"/>
      <c r="R158" s="5"/>
      <c r="S158" s="5"/>
      <c r="T158" s="5"/>
      <c r="U158" s="5"/>
      <c r="V158" s="5"/>
      <c r="W158" s="5"/>
    </row>
    <row r="159" spans="1:23" x14ac:dyDescent="0.2">
      <c r="A159" s="5"/>
      <c r="B159" s="5"/>
      <c r="C159" s="90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5"/>
      <c r="P159" s="5"/>
      <c r="Q159" s="5"/>
      <c r="R159" s="5"/>
      <c r="S159" s="5"/>
      <c r="T159" s="5"/>
      <c r="U159" s="5"/>
      <c r="V159" s="5"/>
      <c r="W159" s="5"/>
    </row>
    <row r="160" spans="1:23" x14ac:dyDescent="0.2">
      <c r="A160" s="5"/>
      <c r="B160" s="5"/>
      <c r="C160" s="90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5"/>
      <c r="P160" s="5"/>
      <c r="Q160" s="5"/>
      <c r="R160" s="5"/>
      <c r="S160" s="5"/>
      <c r="T160" s="5"/>
      <c r="U160" s="5"/>
      <c r="V160" s="5"/>
      <c r="W160" s="5"/>
    </row>
    <row r="161" spans="1:23" x14ac:dyDescent="0.2">
      <c r="A161" s="5"/>
      <c r="B161" s="5"/>
      <c r="C161" s="90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5"/>
      <c r="P161" s="5"/>
      <c r="Q161" s="5"/>
      <c r="R161" s="5"/>
      <c r="S161" s="5"/>
      <c r="T161" s="5"/>
      <c r="U161" s="5"/>
      <c r="V161" s="5"/>
      <c r="W161" s="5"/>
    </row>
    <row r="162" spans="1:23" x14ac:dyDescent="0.2">
      <c r="A162" s="5"/>
      <c r="B162" s="5"/>
      <c r="C162" s="90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5"/>
      <c r="P162" s="5"/>
      <c r="Q162" s="5"/>
      <c r="R162" s="5"/>
      <c r="S162" s="5"/>
      <c r="T162" s="5"/>
      <c r="U162" s="5"/>
      <c r="V162" s="5"/>
      <c r="W162" s="5"/>
    </row>
    <row r="163" spans="1:23" x14ac:dyDescent="0.2">
      <c r="A163" s="5"/>
      <c r="B163" s="5"/>
      <c r="C163" s="90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5"/>
      <c r="P163" s="5"/>
      <c r="Q163" s="5"/>
      <c r="R163" s="5"/>
      <c r="S163" s="5"/>
      <c r="T163" s="5"/>
      <c r="U163" s="5"/>
      <c r="V163" s="5"/>
      <c r="W163" s="5"/>
    </row>
    <row r="164" spans="1:23" x14ac:dyDescent="0.2">
      <c r="A164" s="5"/>
      <c r="B164" s="5"/>
      <c r="C164" s="90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5"/>
      <c r="P164" s="5"/>
      <c r="Q164" s="5"/>
      <c r="R164" s="5"/>
      <c r="S164" s="5"/>
      <c r="T164" s="5"/>
      <c r="U164" s="5"/>
      <c r="V164" s="5"/>
      <c r="W164" s="5"/>
    </row>
    <row r="165" spans="1:23" x14ac:dyDescent="0.2">
      <c r="A165" s="5"/>
      <c r="B165" s="5"/>
      <c r="C165" s="90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5"/>
      <c r="P165" s="5"/>
      <c r="Q165" s="5"/>
      <c r="R165" s="5"/>
      <c r="S165" s="5"/>
      <c r="T165" s="5"/>
      <c r="U165" s="5"/>
      <c r="V165" s="5"/>
      <c r="W165" s="5"/>
    </row>
    <row r="166" spans="1:23" x14ac:dyDescent="0.2">
      <c r="A166" s="204" t="s">
        <v>13</v>
      </c>
      <c r="B166" s="204"/>
      <c r="C166" s="174" t="s">
        <v>385</v>
      </c>
      <c r="D166" s="174"/>
      <c r="E166" s="174"/>
      <c r="F166" s="174"/>
      <c r="G166" s="174"/>
      <c r="H166" s="174"/>
      <c r="I166" s="174"/>
      <c r="J166" s="174"/>
      <c r="K166" s="174"/>
      <c r="L166" s="174"/>
      <c r="M166" s="174"/>
      <c r="N166" s="174"/>
      <c r="O166" s="174" t="s">
        <v>346</v>
      </c>
      <c r="P166" s="174"/>
      <c r="Q166" s="174"/>
      <c r="R166" s="174"/>
      <c r="S166" s="174"/>
      <c r="T166" s="174"/>
      <c r="U166" s="174"/>
      <c r="V166" s="174"/>
      <c r="W166" s="174"/>
    </row>
    <row r="167" spans="1:23" x14ac:dyDescent="0.2">
      <c r="A167" s="204" t="s">
        <v>12</v>
      </c>
      <c r="B167" s="204"/>
      <c r="C167" s="174"/>
      <c r="D167" s="174"/>
      <c r="E167" s="174"/>
      <c r="F167" s="174"/>
      <c r="G167" s="174"/>
      <c r="H167" s="174"/>
      <c r="I167" s="174"/>
      <c r="J167" s="174"/>
      <c r="K167" s="174"/>
      <c r="L167" s="174"/>
      <c r="M167" s="174"/>
      <c r="N167" s="174"/>
      <c r="O167" s="162" t="s">
        <v>347</v>
      </c>
      <c r="P167" s="162"/>
      <c r="Q167" s="162"/>
      <c r="R167" s="162"/>
      <c r="S167" s="162"/>
      <c r="T167" s="162"/>
      <c r="U167" s="162"/>
      <c r="V167" s="162"/>
      <c r="W167" s="162"/>
    </row>
    <row r="168" spans="1:23" x14ac:dyDescent="0.2">
      <c r="A168" s="204" t="s">
        <v>0</v>
      </c>
      <c r="B168" s="204"/>
      <c r="C168" s="174" t="s">
        <v>26</v>
      </c>
      <c r="D168" s="174"/>
      <c r="E168" s="174"/>
      <c r="F168" s="174"/>
      <c r="G168" s="174"/>
      <c r="H168" s="174"/>
      <c r="I168" s="174"/>
      <c r="J168" s="174"/>
      <c r="K168" s="174"/>
      <c r="L168" s="174"/>
      <c r="M168" s="174"/>
      <c r="N168" s="174"/>
      <c r="O168" s="58"/>
      <c r="P168" s="58"/>
      <c r="Q168" s="58"/>
      <c r="R168" s="58"/>
      <c r="S168" s="58"/>
      <c r="T168" s="58"/>
      <c r="U168" s="58"/>
      <c r="V168" s="58"/>
      <c r="W168" s="58"/>
    </row>
    <row r="169" spans="1:23" ht="17.45" customHeight="1" x14ac:dyDescent="0.2">
      <c r="A169" s="35"/>
      <c r="B169" s="35"/>
      <c r="C169" s="174" t="s">
        <v>242</v>
      </c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  <c r="O169" s="58"/>
      <c r="P169" s="58"/>
      <c r="Q169" s="58"/>
      <c r="R169" s="58"/>
      <c r="S169" s="58"/>
      <c r="T169" s="58"/>
      <c r="U169" s="58"/>
      <c r="V169" s="58"/>
      <c r="W169" s="58"/>
    </row>
    <row r="170" spans="1:23" x14ac:dyDescent="0.2">
      <c r="A170" s="35"/>
      <c r="B170" s="35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8"/>
      <c r="P170" s="58"/>
      <c r="Q170" s="58"/>
      <c r="R170" s="58"/>
      <c r="S170" s="58"/>
      <c r="T170" s="58"/>
      <c r="U170" s="58"/>
      <c r="V170" s="58"/>
      <c r="W170" s="58"/>
    </row>
    <row r="171" spans="1:23" ht="13.15" customHeight="1" x14ac:dyDescent="0.2">
      <c r="A171" s="184" t="s">
        <v>14</v>
      </c>
      <c r="B171" s="187" t="s">
        <v>2</v>
      </c>
      <c r="C171" s="187" t="s">
        <v>3</v>
      </c>
      <c r="D171" s="180" t="s">
        <v>21</v>
      </c>
      <c r="E171" s="181"/>
      <c r="F171" s="181"/>
      <c r="G171" s="160" t="s">
        <v>23</v>
      </c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</row>
    <row r="172" spans="1:23" ht="19.899999999999999" customHeight="1" x14ac:dyDescent="0.2">
      <c r="A172" s="185"/>
      <c r="B172" s="188"/>
      <c r="C172" s="188"/>
      <c r="D172" s="182" t="s">
        <v>18</v>
      </c>
      <c r="E172" s="193" t="s">
        <v>4</v>
      </c>
      <c r="F172" s="161" t="s">
        <v>5</v>
      </c>
      <c r="G172" s="203" t="s">
        <v>16</v>
      </c>
      <c r="H172" s="203"/>
      <c r="I172" s="203"/>
      <c r="J172" s="203"/>
      <c r="K172" s="203"/>
      <c r="L172" s="203"/>
      <c r="M172" s="203"/>
      <c r="N172" s="203"/>
      <c r="O172" s="203"/>
      <c r="P172" s="203" t="s">
        <v>17</v>
      </c>
      <c r="Q172" s="203"/>
      <c r="R172" s="203"/>
      <c r="S172" s="203"/>
      <c r="T172" s="203"/>
      <c r="U172" s="203"/>
      <c r="V172" s="203"/>
      <c r="W172" s="203"/>
    </row>
    <row r="173" spans="1:23" ht="25.9" customHeight="1" x14ac:dyDescent="0.2">
      <c r="A173" s="185"/>
      <c r="B173" s="188"/>
      <c r="C173" s="188"/>
      <c r="D173" s="182"/>
      <c r="E173" s="193"/>
      <c r="F173" s="161"/>
      <c r="G173" s="169" t="s">
        <v>120</v>
      </c>
      <c r="H173" s="169"/>
      <c r="I173" s="169"/>
      <c r="J173" s="163" t="s">
        <v>7</v>
      </c>
      <c r="K173" s="164"/>
      <c r="L173" s="165"/>
      <c r="M173" s="169" t="s">
        <v>8</v>
      </c>
      <c r="N173" s="169"/>
      <c r="O173" s="169"/>
      <c r="P173" s="163" t="s">
        <v>7</v>
      </c>
      <c r="Q173" s="164"/>
      <c r="R173" s="165"/>
      <c r="S173" s="163" t="s">
        <v>19</v>
      </c>
      <c r="T173" s="164"/>
      <c r="U173" s="165"/>
      <c r="V173" s="163" t="s">
        <v>11</v>
      </c>
      <c r="W173" s="165"/>
    </row>
    <row r="174" spans="1:23" ht="55.15" customHeight="1" x14ac:dyDescent="0.2">
      <c r="A174" s="186"/>
      <c r="B174" s="189"/>
      <c r="C174" s="189"/>
      <c r="D174" s="182"/>
      <c r="E174" s="193"/>
      <c r="F174" s="161"/>
      <c r="G174" s="92" t="s">
        <v>4</v>
      </c>
      <c r="H174" s="66" t="s">
        <v>9</v>
      </c>
      <c r="I174" s="93" t="s">
        <v>20</v>
      </c>
      <c r="J174" s="92" t="s">
        <v>4</v>
      </c>
      <c r="K174" s="66" t="s">
        <v>9</v>
      </c>
      <c r="L174" s="93" t="s">
        <v>20</v>
      </c>
      <c r="M174" s="92" t="s">
        <v>4</v>
      </c>
      <c r="N174" s="66" t="s">
        <v>9</v>
      </c>
      <c r="O174" s="93" t="s">
        <v>20</v>
      </c>
      <c r="P174" s="92" t="s">
        <v>4</v>
      </c>
      <c r="Q174" s="66" t="s">
        <v>9</v>
      </c>
      <c r="R174" s="93" t="s">
        <v>20</v>
      </c>
      <c r="S174" s="92" t="s">
        <v>4</v>
      </c>
      <c r="T174" s="66" t="s">
        <v>9</v>
      </c>
      <c r="U174" s="93" t="s">
        <v>20</v>
      </c>
      <c r="V174" s="65" t="s">
        <v>4</v>
      </c>
      <c r="W174" s="63" t="s">
        <v>9</v>
      </c>
    </row>
    <row r="175" spans="1:23" x14ac:dyDescent="0.2">
      <c r="A175" s="102" t="s">
        <v>243</v>
      </c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</row>
    <row r="176" spans="1:23" ht="15.75" x14ac:dyDescent="0.2">
      <c r="A176" s="69" t="s">
        <v>139</v>
      </c>
      <c r="B176" s="24" t="s">
        <v>283</v>
      </c>
      <c r="C176" s="70" t="s">
        <v>33</v>
      </c>
      <c r="D176" s="28">
        <f>SUM(H176,K176,N176,Q176,T176,W176)</f>
        <v>20</v>
      </c>
      <c r="E176" s="26">
        <f>SUM(G176,J176,M176,P176,S176,V176)</f>
        <v>1</v>
      </c>
      <c r="F176" s="49" t="s">
        <v>44</v>
      </c>
      <c r="G176" s="94">
        <v>0.5</v>
      </c>
      <c r="H176" s="28">
        <v>10</v>
      </c>
      <c r="I176" s="27">
        <v>300</v>
      </c>
      <c r="J176" s="26">
        <v>0.5</v>
      </c>
      <c r="K176" s="28">
        <v>10</v>
      </c>
      <c r="L176" s="27">
        <v>10</v>
      </c>
      <c r="M176" s="26"/>
      <c r="N176" s="28"/>
      <c r="O176" s="27"/>
      <c r="P176" s="26"/>
      <c r="Q176" s="28"/>
      <c r="R176" s="27"/>
      <c r="S176" s="26"/>
      <c r="T176" s="28"/>
      <c r="U176" s="27"/>
      <c r="V176" s="26"/>
      <c r="W176" s="28"/>
    </row>
    <row r="177" spans="1:23" x14ac:dyDescent="0.2">
      <c r="A177" s="154" t="s">
        <v>244</v>
      </c>
      <c r="B177" s="155"/>
      <c r="C177" s="156"/>
      <c r="D177" s="73">
        <f>SUM(D176)</f>
        <v>20</v>
      </c>
      <c r="E177" s="73">
        <f t="shared" ref="E177:W177" si="29">SUM(E176)</f>
        <v>1</v>
      </c>
      <c r="F177" s="73"/>
      <c r="G177" s="73">
        <f t="shared" si="29"/>
        <v>0.5</v>
      </c>
      <c r="H177" s="73">
        <f t="shared" si="29"/>
        <v>10</v>
      </c>
      <c r="I177" s="73"/>
      <c r="J177" s="73">
        <f t="shared" si="29"/>
        <v>0.5</v>
      </c>
      <c r="K177" s="73">
        <f t="shared" si="29"/>
        <v>10</v>
      </c>
      <c r="L177" s="73"/>
      <c r="M177" s="73">
        <f t="shared" si="29"/>
        <v>0</v>
      </c>
      <c r="N177" s="73">
        <f t="shared" si="29"/>
        <v>0</v>
      </c>
      <c r="O177" s="73"/>
      <c r="P177" s="73">
        <f t="shared" si="29"/>
        <v>0</v>
      </c>
      <c r="Q177" s="73">
        <f t="shared" si="29"/>
        <v>0</v>
      </c>
      <c r="R177" s="73"/>
      <c r="S177" s="73">
        <f t="shared" si="29"/>
        <v>0</v>
      </c>
      <c r="T177" s="73">
        <f t="shared" si="29"/>
        <v>0</v>
      </c>
      <c r="U177" s="73"/>
      <c r="V177" s="73">
        <f t="shared" si="29"/>
        <v>0</v>
      </c>
      <c r="W177" s="73">
        <f t="shared" si="29"/>
        <v>0</v>
      </c>
    </row>
    <row r="178" spans="1:23" ht="20.25" customHeight="1" x14ac:dyDescent="0.2">
      <c r="A178" s="31" t="s">
        <v>245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3"/>
    </row>
    <row r="179" spans="1:23" ht="15.75" x14ac:dyDescent="0.2">
      <c r="A179" s="69" t="s">
        <v>159</v>
      </c>
      <c r="B179" s="104" t="s">
        <v>41</v>
      </c>
      <c r="C179" s="105" t="s">
        <v>42</v>
      </c>
      <c r="D179" s="28">
        <f>SUM(H179,K179,N179,Q179,S179,V179)</f>
        <v>30</v>
      </c>
      <c r="E179" s="26">
        <f>SUM(G179,J179,M179,P179,S179,V179)</f>
        <v>0</v>
      </c>
      <c r="F179" s="49" t="s">
        <v>45</v>
      </c>
      <c r="G179" s="94"/>
      <c r="H179" s="28"/>
      <c r="I179" s="27"/>
      <c r="J179" s="26">
        <v>0</v>
      </c>
      <c r="K179" s="28">
        <v>30</v>
      </c>
      <c r="L179" s="27">
        <v>20</v>
      </c>
      <c r="M179" s="26"/>
      <c r="N179" s="28"/>
      <c r="O179" s="27"/>
      <c r="P179" s="26"/>
      <c r="Q179" s="28"/>
      <c r="R179" s="27"/>
      <c r="S179" s="26"/>
      <c r="T179" s="28"/>
      <c r="U179" s="27"/>
      <c r="V179" s="26"/>
      <c r="W179" s="28"/>
    </row>
    <row r="180" spans="1:23" x14ac:dyDescent="0.2">
      <c r="A180" s="154" t="s">
        <v>246</v>
      </c>
      <c r="B180" s="155"/>
      <c r="C180" s="156"/>
      <c r="D180" s="73">
        <v>0</v>
      </c>
      <c r="E180" s="73">
        <f t="shared" ref="E180:W180" si="30">SUM(E179)</f>
        <v>0</v>
      </c>
      <c r="F180" s="73"/>
      <c r="G180" s="73">
        <f t="shared" si="30"/>
        <v>0</v>
      </c>
      <c r="H180" s="73">
        <f t="shared" si="30"/>
        <v>0</v>
      </c>
      <c r="I180" s="73"/>
      <c r="J180" s="73">
        <f t="shared" si="30"/>
        <v>0</v>
      </c>
      <c r="K180" s="73">
        <v>0</v>
      </c>
      <c r="L180" s="73"/>
      <c r="M180" s="73">
        <f t="shared" si="30"/>
        <v>0</v>
      </c>
      <c r="N180" s="73">
        <f t="shared" si="30"/>
        <v>0</v>
      </c>
      <c r="O180" s="73"/>
      <c r="P180" s="73">
        <f t="shared" si="30"/>
        <v>0</v>
      </c>
      <c r="Q180" s="73">
        <f t="shared" si="30"/>
        <v>0</v>
      </c>
      <c r="R180" s="73"/>
      <c r="S180" s="73">
        <f t="shared" si="30"/>
        <v>0</v>
      </c>
      <c r="T180" s="73">
        <f t="shared" si="30"/>
        <v>0</v>
      </c>
      <c r="U180" s="73"/>
      <c r="V180" s="73">
        <f t="shared" si="30"/>
        <v>0</v>
      </c>
      <c r="W180" s="73">
        <f t="shared" si="30"/>
        <v>0</v>
      </c>
    </row>
    <row r="181" spans="1:23" x14ac:dyDescent="0.2">
      <c r="A181" s="31" t="s">
        <v>247</v>
      </c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3"/>
    </row>
    <row r="182" spans="1:23" ht="15.75" x14ac:dyDescent="0.2">
      <c r="A182" s="69" t="s">
        <v>161</v>
      </c>
      <c r="B182" s="24" t="s">
        <v>64</v>
      </c>
      <c r="C182" s="70" t="s">
        <v>39</v>
      </c>
      <c r="D182" s="28">
        <f>SUM(H182,K182,N182,Q182,S182,V182)</f>
        <v>75</v>
      </c>
      <c r="E182" s="26">
        <f>SUM(G182,J182,M182,P182,S182,V182)</f>
        <v>4</v>
      </c>
      <c r="F182" s="49" t="s">
        <v>44</v>
      </c>
      <c r="G182" s="94">
        <v>1</v>
      </c>
      <c r="H182" s="28">
        <v>15</v>
      </c>
      <c r="I182" s="27">
        <v>300</v>
      </c>
      <c r="J182" s="26"/>
      <c r="K182" s="28"/>
      <c r="L182" s="27"/>
      <c r="M182" s="26"/>
      <c r="N182" s="28"/>
      <c r="O182" s="27"/>
      <c r="P182" s="26">
        <v>3</v>
      </c>
      <c r="Q182" s="28">
        <v>60</v>
      </c>
      <c r="R182" s="27">
        <v>10</v>
      </c>
      <c r="S182" s="26"/>
      <c r="T182" s="28"/>
      <c r="U182" s="27"/>
      <c r="V182" s="26"/>
      <c r="W182" s="28"/>
    </row>
    <row r="183" spans="1:23" ht="15.75" x14ac:dyDescent="0.2">
      <c r="A183" s="233" t="s">
        <v>162</v>
      </c>
      <c r="B183" s="207" t="s">
        <v>287</v>
      </c>
      <c r="C183" s="208"/>
      <c r="D183" s="194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  <c r="T183" s="195"/>
      <c r="U183" s="195"/>
      <c r="V183" s="195"/>
      <c r="W183" s="196"/>
    </row>
    <row r="184" spans="1:23" ht="15.75" x14ac:dyDescent="0.2">
      <c r="A184" s="233"/>
      <c r="B184" s="72" t="s">
        <v>288</v>
      </c>
      <c r="C184" s="70" t="s">
        <v>349</v>
      </c>
      <c r="D184" s="151">
        <f>SUM(H184,H185,H186,K184,K185,K186,N184,N185,N186,Q184,Q185,Q186,T184,T185,T186,W184,W185,W186)</f>
        <v>80</v>
      </c>
      <c r="E184" s="152">
        <f>SUM(G184,G185,G186,J184,J185,J186,M184,M185,M186,P184,P185,P186,S184,S185,S186,V184,V185,V186)</f>
        <v>4</v>
      </c>
      <c r="F184" s="172" t="s">
        <v>44</v>
      </c>
      <c r="G184" s="94">
        <v>0.5</v>
      </c>
      <c r="H184" s="28">
        <v>15</v>
      </c>
      <c r="I184" s="27">
        <v>300</v>
      </c>
      <c r="J184" s="26"/>
      <c r="K184" s="28"/>
      <c r="L184" s="27"/>
      <c r="M184" s="26"/>
      <c r="N184" s="28"/>
      <c r="O184" s="27"/>
      <c r="P184" s="26">
        <v>2</v>
      </c>
      <c r="Q184" s="28">
        <v>40</v>
      </c>
      <c r="R184" s="27">
        <v>10</v>
      </c>
      <c r="S184" s="26"/>
      <c r="T184" s="28"/>
      <c r="U184" s="27"/>
      <c r="V184" s="26"/>
      <c r="W184" s="28"/>
    </row>
    <row r="185" spans="1:23" ht="23.25" customHeight="1" x14ac:dyDescent="0.2">
      <c r="A185" s="233"/>
      <c r="B185" s="72" t="s">
        <v>289</v>
      </c>
      <c r="C185" s="235" t="s">
        <v>39</v>
      </c>
      <c r="D185" s="211"/>
      <c r="E185" s="234"/>
      <c r="F185" s="226"/>
      <c r="G185" s="94">
        <v>0.5</v>
      </c>
      <c r="H185" s="28">
        <v>10</v>
      </c>
      <c r="I185" s="27">
        <v>300</v>
      </c>
      <c r="J185" s="26"/>
      <c r="K185" s="28"/>
      <c r="L185" s="27"/>
      <c r="M185" s="26"/>
      <c r="N185" s="28"/>
      <c r="O185" s="27"/>
      <c r="P185" s="26"/>
      <c r="Q185" s="28"/>
      <c r="R185" s="27"/>
      <c r="S185" s="26">
        <v>1</v>
      </c>
      <c r="T185" s="28">
        <v>15</v>
      </c>
      <c r="U185" s="27">
        <v>10</v>
      </c>
      <c r="V185" s="26"/>
      <c r="W185" s="28"/>
    </row>
    <row r="186" spans="1:23" ht="15.75" x14ac:dyDescent="0.2">
      <c r="A186" s="233"/>
      <c r="B186" s="72" t="s">
        <v>290</v>
      </c>
      <c r="C186" s="235"/>
      <c r="D186" s="170"/>
      <c r="E186" s="171"/>
      <c r="F186" s="173"/>
      <c r="G186" s="94"/>
      <c r="H186" s="28"/>
      <c r="I186" s="27"/>
      <c r="J186" s="26"/>
      <c r="K186" s="28"/>
      <c r="L186" s="27"/>
      <c r="M186" s="26"/>
      <c r="N186" s="28"/>
      <c r="O186" s="27"/>
      <c r="P186" s="26"/>
      <c r="Q186" s="28"/>
      <c r="R186" s="27"/>
      <c r="S186" s="26"/>
      <c r="T186" s="28"/>
      <c r="U186" s="27"/>
      <c r="V186" s="26"/>
      <c r="W186" s="28"/>
    </row>
    <row r="187" spans="1:23" ht="15.75" x14ac:dyDescent="0.2">
      <c r="A187" s="69" t="s">
        <v>183</v>
      </c>
      <c r="B187" s="24" t="s">
        <v>291</v>
      </c>
      <c r="C187" s="70" t="s">
        <v>39</v>
      </c>
      <c r="D187" s="28">
        <f>SUM(H187,K187,N187,Q187,S187,V187)</f>
        <v>30</v>
      </c>
      <c r="E187" s="26">
        <f>SUM(G187,J187,M187,P187,S187,V187)</f>
        <v>2</v>
      </c>
      <c r="F187" s="49" t="s">
        <v>44</v>
      </c>
      <c r="G187" s="94">
        <v>0.5</v>
      </c>
      <c r="H187" s="28">
        <v>10</v>
      </c>
      <c r="I187" s="27">
        <v>300</v>
      </c>
      <c r="J187" s="26"/>
      <c r="K187" s="28"/>
      <c r="L187" s="27"/>
      <c r="M187" s="26"/>
      <c r="N187" s="28"/>
      <c r="O187" s="27"/>
      <c r="P187" s="26">
        <v>1.5</v>
      </c>
      <c r="Q187" s="28">
        <v>20</v>
      </c>
      <c r="R187" s="27">
        <v>10</v>
      </c>
      <c r="S187" s="26"/>
      <c r="T187" s="28"/>
      <c r="U187" s="27"/>
      <c r="V187" s="26"/>
      <c r="W187" s="28"/>
    </row>
    <row r="188" spans="1:23" x14ac:dyDescent="0.2">
      <c r="A188" s="154" t="s">
        <v>248</v>
      </c>
      <c r="B188" s="155"/>
      <c r="C188" s="156"/>
      <c r="D188" s="73">
        <f>SUM(H188,Q188,T188)</f>
        <v>185</v>
      </c>
      <c r="E188" s="73">
        <f>SUM(E182,E184,E187)</f>
        <v>10</v>
      </c>
      <c r="F188" s="73"/>
      <c r="G188" s="73">
        <f>SUM(G182,G184,G185,G186,G187)</f>
        <v>2.5</v>
      </c>
      <c r="H188" s="73">
        <f t="shared" ref="H188:W188" si="31">SUM(H182,H184,H185,H186,H187)</f>
        <v>50</v>
      </c>
      <c r="I188" s="73"/>
      <c r="J188" s="73">
        <f t="shared" si="31"/>
        <v>0</v>
      </c>
      <c r="K188" s="73">
        <f t="shared" si="31"/>
        <v>0</v>
      </c>
      <c r="L188" s="73"/>
      <c r="M188" s="73">
        <f t="shared" si="31"/>
        <v>0</v>
      </c>
      <c r="N188" s="73">
        <f t="shared" si="31"/>
        <v>0</v>
      </c>
      <c r="O188" s="73"/>
      <c r="P188" s="73">
        <f t="shared" si="31"/>
        <v>6.5</v>
      </c>
      <c r="Q188" s="73">
        <f t="shared" si="31"/>
        <v>120</v>
      </c>
      <c r="R188" s="73"/>
      <c r="S188" s="73">
        <f t="shared" si="31"/>
        <v>1</v>
      </c>
      <c r="T188" s="73">
        <f t="shared" si="31"/>
        <v>15</v>
      </c>
      <c r="U188" s="73"/>
      <c r="V188" s="73">
        <f t="shared" si="31"/>
        <v>0</v>
      </c>
      <c r="W188" s="73">
        <f t="shared" si="31"/>
        <v>0</v>
      </c>
    </row>
    <row r="189" spans="1:23" x14ac:dyDescent="0.2">
      <c r="A189" s="31" t="s">
        <v>249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3"/>
    </row>
    <row r="190" spans="1:23" ht="18.75" customHeight="1" x14ac:dyDescent="0.2">
      <c r="A190" s="259" t="s">
        <v>163</v>
      </c>
      <c r="B190" s="220" t="s">
        <v>292</v>
      </c>
      <c r="C190" s="138" t="s">
        <v>67</v>
      </c>
      <c r="D190" s="151">
        <f>SUM(H190,H191,K190,K191,N190,N191,Q190,Q191,T190,T191,W190,W191)</f>
        <v>50</v>
      </c>
      <c r="E190" s="152">
        <f>SUM(G190,G191,J190,J191,M190,M191,P190,P191,S190,S191,V190,V191)</f>
        <v>3</v>
      </c>
      <c r="F190" s="149" t="s">
        <v>48</v>
      </c>
      <c r="G190" s="100">
        <v>0.5</v>
      </c>
      <c r="H190" s="78">
        <v>10</v>
      </c>
      <c r="I190" s="27">
        <v>300</v>
      </c>
      <c r="J190" s="79"/>
      <c r="K190" s="78"/>
      <c r="L190" s="27"/>
      <c r="M190" s="79"/>
      <c r="N190" s="78"/>
      <c r="O190" s="77"/>
      <c r="P190" s="79"/>
      <c r="Q190" s="78"/>
      <c r="R190" s="77"/>
      <c r="S190" s="26">
        <v>1</v>
      </c>
      <c r="T190" s="28">
        <v>15</v>
      </c>
      <c r="U190" s="27">
        <v>5</v>
      </c>
      <c r="V190" s="26"/>
      <c r="W190" s="28"/>
    </row>
    <row r="191" spans="1:23" ht="25.5" x14ac:dyDescent="0.2">
      <c r="A191" s="260"/>
      <c r="B191" s="261"/>
      <c r="C191" s="138" t="s">
        <v>68</v>
      </c>
      <c r="D191" s="170"/>
      <c r="E191" s="171"/>
      <c r="F191" s="225"/>
      <c r="G191" s="94">
        <v>0.5</v>
      </c>
      <c r="H191" s="78">
        <v>10</v>
      </c>
      <c r="I191" s="27">
        <v>300</v>
      </c>
      <c r="J191" s="79"/>
      <c r="K191" s="78"/>
      <c r="L191" s="27"/>
      <c r="M191" s="79"/>
      <c r="N191" s="78"/>
      <c r="O191" s="77"/>
      <c r="P191" s="79"/>
      <c r="Q191" s="78"/>
      <c r="R191" s="77"/>
      <c r="S191" s="26">
        <v>1</v>
      </c>
      <c r="T191" s="28">
        <v>15</v>
      </c>
      <c r="U191" s="27">
        <v>5</v>
      </c>
      <c r="V191" s="26"/>
      <c r="W191" s="28"/>
    </row>
    <row r="192" spans="1:23" ht="33.75" customHeight="1" x14ac:dyDescent="0.2">
      <c r="A192" s="22" t="s">
        <v>192</v>
      </c>
      <c r="B192" s="24" t="s">
        <v>71</v>
      </c>
      <c r="C192" s="70" t="s">
        <v>240</v>
      </c>
      <c r="D192" s="28">
        <f>SUM(H192,K192,N192,Q192,T192,W192)</f>
        <v>30</v>
      </c>
      <c r="E192" s="26">
        <f>SUM(G192,J192,M192,P192,S192,V192)</f>
        <v>2</v>
      </c>
      <c r="F192" s="99" t="s">
        <v>44</v>
      </c>
      <c r="G192" s="94">
        <v>1</v>
      </c>
      <c r="H192" s="78">
        <v>20</v>
      </c>
      <c r="I192" s="27">
        <v>300</v>
      </c>
      <c r="J192" s="79"/>
      <c r="K192" s="78"/>
      <c r="L192" s="27"/>
      <c r="M192" s="79"/>
      <c r="N192" s="78"/>
      <c r="O192" s="77"/>
      <c r="P192" s="79"/>
      <c r="Q192" s="78"/>
      <c r="R192" s="77"/>
      <c r="S192" s="26">
        <v>1</v>
      </c>
      <c r="T192" s="28">
        <v>10</v>
      </c>
      <c r="U192" s="27">
        <v>5</v>
      </c>
      <c r="V192" s="26"/>
      <c r="W192" s="28"/>
    </row>
    <row r="193" spans="1:23" ht="31.5" x14ac:dyDescent="0.2">
      <c r="A193" s="22" t="s">
        <v>210</v>
      </c>
      <c r="B193" s="24" t="s">
        <v>69</v>
      </c>
      <c r="C193" s="70" t="s">
        <v>349</v>
      </c>
      <c r="D193" s="28">
        <f>SUM(H193,K193,N193,Q193,T193,W193)</f>
        <v>35</v>
      </c>
      <c r="E193" s="26">
        <f>SUM(G193,J193,M193,P193,S193,V193)</f>
        <v>2</v>
      </c>
      <c r="F193" s="99" t="s">
        <v>44</v>
      </c>
      <c r="G193" s="94">
        <v>1</v>
      </c>
      <c r="H193" s="78">
        <v>20</v>
      </c>
      <c r="I193" s="27">
        <v>300</v>
      </c>
      <c r="J193" s="79"/>
      <c r="K193" s="78"/>
      <c r="L193" s="27"/>
      <c r="M193" s="79"/>
      <c r="N193" s="78"/>
      <c r="O193" s="77"/>
      <c r="P193" s="79"/>
      <c r="Q193" s="78"/>
      <c r="R193" s="77"/>
      <c r="S193" s="26">
        <v>1</v>
      </c>
      <c r="T193" s="28">
        <v>15</v>
      </c>
      <c r="U193" s="27">
        <v>5</v>
      </c>
      <c r="V193" s="26"/>
      <c r="W193" s="28"/>
    </row>
    <row r="194" spans="1:23" ht="15.75" x14ac:dyDescent="0.2">
      <c r="A194" s="22" t="s">
        <v>202</v>
      </c>
      <c r="B194" s="24" t="s">
        <v>294</v>
      </c>
      <c r="C194" s="70" t="s">
        <v>388</v>
      </c>
      <c r="D194" s="28">
        <f>SUM(H194,K194,N194,Q194,T194,W194)</f>
        <v>30</v>
      </c>
      <c r="E194" s="26">
        <f>SUM(G194,J194,M194,P194,S194,V194)</f>
        <v>2</v>
      </c>
      <c r="F194" s="99" t="s">
        <v>44</v>
      </c>
      <c r="G194" s="94">
        <v>1</v>
      </c>
      <c r="H194" s="78">
        <v>20</v>
      </c>
      <c r="I194" s="27">
        <v>300</v>
      </c>
      <c r="J194" s="79"/>
      <c r="K194" s="78"/>
      <c r="L194" s="27"/>
      <c r="M194" s="79"/>
      <c r="N194" s="78"/>
      <c r="O194" s="77"/>
      <c r="P194" s="79"/>
      <c r="Q194" s="78"/>
      <c r="R194" s="77"/>
      <c r="S194" s="26">
        <v>1</v>
      </c>
      <c r="T194" s="28">
        <v>10</v>
      </c>
      <c r="U194" s="27">
        <v>5</v>
      </c>
      <c r="V194" s="26"/>
      <c r="W194" s="28"/>
    </row>
    <row r="195" spans="1:23" x14ac:dyDescent="0.2">
      <c r="A195" s="258" t="s">
        <v>221</v>
      </c>
      <c r="B195" s="220" t="s">
        <v>66</v>
      </c>
      <c r="C195" s="70" t="s">
        <v>296</v>
      </c>
      <c r="D195" s="151">
        <f>SUM(H195,H196,K195,K196,N195,N196,Q195,Q196,T195,T196,W195,W196)</f>
        <v>50</v>
      </c>
      <c r="E195" s="152">
        <f>SUM(G195,G196,J195,J196,M195,M196,P195,P196,S195,S196,V195,V196)</f>
        <v>2</v>
      </c>
      <c r="F195" s="172" t="s">
        <v>44</v>
      </c>
      <c r="G195" s="94">
        <v>0.5</v>
      </c>
      <c r="H195" s="78">
        <v>10</v>
      </c>
      <c r="I195" s="27">
        <v>300</v>
      </c>
      <c r="J195" s="79"/>
      <c r="K195" s="78"/>
      <c r="L195" s="27"/>
      <c r="M195" s="79"/>
      <c r="N195" s="78"/>
      <c r="O195" s="77"/>
      <c r="P195" s="79"/>
      <c r="Q195" s="78"/>
      <c r="R195" s="77"/>
      <c r="S195" s="26">
        <v>0.5</v>
      </c>
      <c r="T195" s="28">
        <v>15</v>
      </c>
      <c r="U195" s="27">
        <v>5</v>
      </c>
      <c r="V195" s="26"/>
      <c r="W195" s="28"/>
    </row>
    <row r="196" spans="1:23" ht="18" customHeight="1" x14ac:dyDescent="0.2">
      <c r="A196" s="258"/>
      <c r="B196" s="221"/>
      <c r="C196" s="70" t="s">
        <v>295</v>
      </c>
      <c r="D196" s="170"/>
      <c r="E196" s="171"/>
      <c r="F196" s="173"/>
      <c r="G196" s="94">
        <v>0.5</v>
      </c>
      <c r="H196" s="78">
        <v>10</v>
      </c>
      <c r="I196" s="27">
        <v>300</v>
      </c>
      <c r="J196" s="79"/>
      <c r="K196" s="78"/>
      <c r="L196" s="27"/>
      <c r="M196" s="79"/>
      <c r="N196" s="78"/>
      <c r="O196" s="77"/>
      <c r="P196" s="79"/>
      <c r="Q196" s="78"/>
      <c r="R196" s="77"/>
      <c r="S196" s="26">
        <v>0.5</v>
      </c>
      <c r="T196" s="28">
        <v>15</v>
      </c>
      <c r="U196" s="27">
        <v>5</v>
      </c>
      <c r="V196" s="26"/>
      <c r="W196" s="28"/>
    </row>
    <row r="197" spans="1:23" ht="25.5" x14ac:dyDescent="0.2">
      <c r="A197" s="36" t="s">
        <v>211</v>
      </c>
      <c r="B197" s="24" t="s">
        <v>70</v>
      </c>
      <c r="C197" s="146" t="s">
        <v>408</v>
      </c>
      <c r="D197" s="28">
        <f>SUM(H197,K197,N197,Q197,T197,W197)</f>
        <v>20</v>
      </c>
      <c r="E197" s="26">
        <f>SUM(G197,J197,M197,P197,S197,V197)</f>
        <v>1</v>
      </c>
      <c r="F197" s="99" t="s">
        <v>44</v>
      </c>
      <c r="G197" s="94">
        <v>0.5</v>
      </c>
      <c r="H197" s="78">
        <v>10</v>
      </c>
      <c r="I197" s="27">
        <v>300</v>
      </c>
      <c r="J197" s="79"/>
      <c r="K197" s="78"/>
      <c r="L197" s="27"/>
      <c r="M197" s="79"/>
      <c r="N197" s="78"/>
      <c r="O197" s="77"/>
      <c r="P197" s="79"/>
      <c r="Q197" s="78"/>
      <c r="R197" s="77"/>
      <c r="S197" s="26">
        <v>0.5</v>
      </c>
      <c r="T197" s="28">
        <v>10</v>
      </c>
      <c r="U197" s="27">
        <v>5</v>
      </c>
      <c r="V197" s="26"/>
      <c r="W197" s="28"/>
    </row>
    <row r="198" spans="1:23" ht="25.5" x14ac:dyDescent="0.2">
      <c r="A198" s="36" t="s">
        <v>222</v>
      </c>
      <c r="B198" s="24" t="s">
        <v>65</v>
      </c>
      <c r="C198" s="146" t="s">
        <v>409</v>
      </c>
      <c r="D198" s="28">
        <f>SUM(H198,K198,N198,Q198,T198,W198)</f>
        <v>35</v>
      </c>
      <c r="E198" s="26">
        <f>SUM(G198,J198,M198,P198,S198,V198)</f>
        <v>2</v>
      </c>
      <c r="F198" s="99" t="s">
        <v>44</v>
      </c>
      <c r="G198" s="94">
        <v>1</v>
      </c>
      <c r="H198" s="78">
        <v>20</v>
      </c>
      <c r="I198" s="27">
        <v>300</v>
      </c>
      <c r="J198" s="79"/>
      <c r="K198" s="78"/>
      <c r="L198" s="27"/>
      <c r="M198" s="79"/>
      <c r="N198" s="78"/>
      <c r="O198" s="77"/>
      <c r="P198" s="79"/>
      <c r="Q198" s="78"/>
      <c r="R198" s="77"/>
      <c r="S198" s="26">
        <v>1</v>
      </c>
      <c r="T198" s="28">
        <v>15</v>
      </c>
      <c r="U198" s="27">
        <v>5</v>
      </c>
      <c r="V198" s="26"/>
      <c r="W198" s="28"/>
    </row>
    <row r="199" spans="1:23" x14ac:dyDescent="0.2">
      <c r="A199" s="154" t="s">
        <v>250</v>
      </c>
      <c r="B199" s="155"/>
      <c r="C199" s="156"/>
      <c r="D199" s="73">
        <f>SUM(D190:D198)</f>
        <v>250</v>
      </c>
      <c r="E199" s="73">
        <f>SUM(E190:E198)</f>
        <v>14</v>
      </c>
      <c r="F199" s="73"/>
      <c r="G199" s="73">
        <f>SUM(G190:G198)</f>
        <v>6.5</v>
      </c>
      <c r="H199" s="73">
        <f t="shared" ref="H199" si="32">SUM(H190:H198)</f>
        <v>130</v>
      </c>
      <c r="I199" s="73"/>
      <c r="J199" s="73">
        <f>SUM(J190:J198)</f>
        <v>0</v>
      </c>
      <c r="K199" s="73">
        <f>SUM(K190:K198)</f>
        <v>0</v>
      </c>
      <c r="L199" s="73"/>
      <c r="M199" s="73">
        <f>SUM(M190:M198)</f>
        <v>0</v>
      </c>
      <c r="N199" s="73">
        <f>SUM(N190:N198)</f>
        <v>0</v>
      </c>
      <c r="O199" s="73"/>
      <c r="P199" s="73">
        <f>SUM(P190:P198)</f>
        <v>0</v>
      </c>
      <c r="Q199" s="73">
        <f>SUM(Q190:Q198)</f>
        <v>0</v>
      </c>
      <c r="R199" s="73"/>
      <c r="S199" s="73">
        <f>SUM(S190:S198)</f>
        <v>7.5</v>
      </c>
      <c r="T199" s="73">
        <f>SUM(T190:T198)</f>
        <v>120</v>
      </c>
      <c r="U199" s="73"/>
      <c r="V199" s="73">
        <f>SUM(V190:V198)</f>
        <v>0</v>
      </c>
      <c r="W199" s="73">
        <f>SUM(W190:W198)</f>
        <v>0</v>
      </c>
    </row>
    <row r="200" spans="1:23" x14ac:dyDescent="0.2">
      <c r="A200" s="31" t="s">
        <v>326</v>
      </c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3"/>
    </row>
    <row r="201" spans="1:23" x14ac:dyDescent="0.2">
      <c r="A201" s="49"/>
      <c r="B201" s="9"/>
      <c r="C201" s="76"/>
      <c r="D201" s="28"/>
      <c r="E201" s="26"/>
      <c r="F201" s="99"/>
      <c r="G201" s="26"/>
      <c r="H201" s="78"/>
      <c r="I201" s="27"/>
      <c r="J201" s="79"/>
      <c r="K201" s="78"/>
      <c r="L201" s="27"/>
      <c r="M201" s="79"/>
      <c r="N201" s="78"/>
      <c r="O201" s="77"/>
      <c r="P201" s="79"/>
      <c r="Q201" s="78"/>
      <c r="R201" s="77"/>
      <c r="S201" s="26"/>
      <c r="T201" s="28"/>
      <c r="U201" s="27"/>
      <c r="V201" s="26"/>
      <c r="W201" s="28"/>
    </row>
    <row r="202" spans="1:23" x14ac:dyDescent="0.2">
      <c r="A202" s="154" t="s">
        <v>252</v>
      </c>
      <c r="B202" s="155"/>
      <c r="C202" s="156"/>
      <c r="D202" s="73">
        <f>SUM(D201)</f>
        <v>0</v>
      </c>
      <c r="E202" s="73">
        <f t="shared" ref="E202:W202" si="33">SUM(E201)</f>
        <v>0</v>
      </c>
      <c r="F202" s="73"/>
      <c r="G202" s="73">
        <f t="shared" si="33"/>
        <v>0</v>
      </c>
      <c r="H202" s="73">
        <f t="shared" si="33"/>
        <v>0</v>
      </c>
      <c r="I202" s="73"/>
      <c r="J202" s="73">
        <f t="shared" si="33"/>
        <v>0</v>
      </c>
      <c r="K202" s="73">
        <f t="shared" si="33"/>
        <v>0</v>
      </c>
      <c r="L202" s="73"/>
      <c r="M202" s="73">
        <f t="shared" si="33"/>
        <v>0</v>
      </c>
      <c r="N202" s="73">
        <f t="shared" si="33"/>
        <v>0</v>
      </c>
      <c r="O202" s="73"/>
      <c r="P202" s="73">
        <f t="shared" si="33"/>
        <v>0</v>
      </c>
      <c r="Q202" s="73">
        <f t="shared" si="33"/>
        <v>0</v>
      </c>
      <c r="R202" s="73"/>
      <c r="S202" s="73">
        <f t="shared" si="33"/>
        <v>0</v>
      </c>
      <c r="T202" s="73">
        <f t="shared" si="33"/>
        <v>0</v>
      </c>
      <c r="U202" s="73"/>
      <c r="V202" s="73">
        <f t="shared" si="33"/>
        <v>0</v>
      </c>
      <c r="W202" s="73">
        <f t="shared" si="33"/>
        <v>0</v>
      </c>
    </row>
    <row r="203" spans="1:23" x14ac:dyDescent="0.2">
      <c r="A203" s="31" t="s">
        <v>251</v>
      </c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3"/>
    </row>
    <row r="204" spans="1:23" ht="15.75" x14ac:dyDescent="0.2">
      <c r="A204" s="69" t="s">
        <v>179</v>
      </c>
      <c r="B204" s="24" t="s">
        <v>293</v>
      </c>
      <c r="C204" s="70" t="s">
        <v>349</v>
      </c>
      <c r="D204" s="28">
        <f>SUM(H204,K204,N204,T204,W204)</f>
        <v>150</v>
      </c>
      <c r="E204" s="26">
        <f>SUM(G204,J204,M204,S204,V204)</f>
        <v>5</v>
      </c>
      <c r="F204" s="99"/>
      <c r="G204" s="100">
        <v>0</v>
      </c>
      <c r="H204" s="78">
        <v>0</v>
      </c>
      <c r="I204" s="27"/>
      <c r="J204" s="79">
        <v>0</v>
      </c>
      <c r="K204" s="78">
        <v>0</v>
      </c>
      <c r="L204" s="77"/>
      <c r="M204" s="79">
        <v>0</v>
      </c>
      <c r="N204" s="78">
        <v>0</v>
      </c>
      <c r="O204" s="77"/>
      <c r="P204" s="79"/>
      <c r="Q204" s="78"/>
      <c r="R204" s="77"/>
      <c r="S204" s="26">
        <v>0</v>
      </c>
      <c r="T204" s="28">
        <v>0</v>
      </c>
      <c r="U204" s="27"/>
      <c r="V204" s="26">
        <v>5</v>
      </c>
      <c r="W204" s="28">
        <v>150</v>
      </c>
    </row>
    <row r="205" spans="1:23" x14ac:dyDescent="0.2">
      <c r="A205" s="154" t="s">
        <v>253</v>
      </c>
      <c r="B205" s="155"/>
      <c r="C205" s="156"/>
      <c r="D205" s="73">
        <f>SUM(D204)</f>
        <v>150</v>
      </c>
      <c r="E205" s="73">
        <f t="shared" ref="E205:W205" si="34">SUM(E204)</f>
        <v>5</v>
      </c>
      <c r="F205" s="73">
        <f t="shared" si="34"/>
        <v>0</v>
      </c>
      <c r="G205" s="73">
        <f t="shared" si="34"/>
        <v>0</v>
      </c>
      <c r="H205" s="73">
        <f t="shared" si="34"/>
        <v>0</v>
      </c>
      <c r="I205" s="73">
        <f t="shared" si="34"/>
        <v>0</v>
      </c>
      <c r="J205" s="73">
        <f t="shared" si="34"/>
        <v>0</v>
      </c>
      <c r="K205" s="73">
        <f t="shared" si="34"/>
        <v>0</v>
      </c>
      <c r="L205" s="73">
        <f t="shared" si="34"/>
        <v>0</v>
      </c>
      <c r="M205" s="73">
        <f t="shared" si="34"/>
        <v>0</v>
      </c>
      <c r="N205" s="73">
        <f t="shared" si="34"/>
        <v>0</v>
      </c>
      <c r="O205" s="73">
        <f t="shared" si="34"/>
        <v>0</v>
      </c>
      <c r="P205" s="73">
        <f t="shared" si="34"/>
        <v>0</v>
      </c>
      <c r="Q205" s="73">
        <f t="shared" si="34"/>
        <v>0</v>
      </c>
      <c r="R205" s="73"/>
      <c r="S205" s="73">
        <f t="shared" si="34"/>
        <v>0</v>
      </c>
      <c r="T205" s="73">
        <f t="shared" si="34"/>
        <v>0</v>
      </c>
      <c r="U205" s="73"/>
      <c r="V205" s="73">
        <f t="shared" si="34"/>
        <v>5</v>
      </c>
      <c r="W205" s="73">
        <f t="shared" si="34"/>
        <v>150</v>
      </c>
    </row>
    <row r="206" spans="1:23" x14ac:dyDescent="0.2">
      <c r="A206" s="106" t="s">
        <v>254</v>
      </c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8"/>
    </row>
    <row r="207" spans="1:23" x14ac:dyDescent="0.2">
      <c r="A207" s="31" t="s">
        <v>255</v>
      </c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3"/>
    </row>
    <row r="208" spans="1:23" x14ac:dyDescent="0.2">
      <c r="A208" s="49"/>
      <c r="B208" s="4"/>
      <c r="C208" s="81"/>
      <c r="D208" s="28"/>
      <c r="E208" s="26"/>
      <c r="F208" s="99"/>
      <c r="G208" s="100"/>
      <c r="H208" s="78"/>
      <c r="I208" s="27"/>
      <c r="J208" s="79"/>
      <c r="K208" s="78"/>
      <c r="L208" s="77"/>
      <c r="M208" s="79"/>
      <c r="N208" s="78"/>
      <c r="O208" s="77"/>
      <c r="P208" s="79"/>
      <c r="Q208" s="78"/>
      <c r="R208" s="77"/>
      <c r="S208" s="26"/>
      <c r="T208" s="28"/>
      <c r="U208" s="27"/>
      <c r="V208" s="26"/>
      <c r="W208" s="28"/>
    </row>
    <row r="209" spans="1:23" x14ac:dyDescent="0.2">
      <c r="A209" s="177" t="s">
        <v>256</v>
      </c>
      <c r="B209" s="178"/>
      <c r="C209" s="179"/>
      <c r="D209" s="82">
        <f>SUM(D208:D208)</f>
        <v>0</v>
      </c>
      <c r="E209" s="82">
        <f>SUM(E208:E208)</f>
        <v>0</v>
      </c>
      <c r="F209" s="82"/>
      <c r="G209" s="82">
        <f>SUM(G208:G208)</f>
        <v>0</v>
      </c>
      <c r="H209" s="82">
        <f>SUM(H208:H208)</f>
        <v>0</v>
      </c>
      <c r="I209" s="82"/>
      <c r="J209" s="82"/>
      <c r="K209" s="82">
        <f>SUM(K208:K208)</f>
        <v>0</v>
      </c>
      <c r="L209" s="82"/>
      <c r="M209" s="82"/>
      <c r="N209" s="82">
        <f>SUM(N208:N208)</f>
        <v>0</v>
      </c>
      <c r="O209" s="82"/>
      <c r="P209" s="82"/>
      <c r="Q209" s="82"/>
      <c r="R209" s="82"/>
      <c r="S209" s="82">
        <f>SUM(S208:S208)</f>
        <v>0</v>
      </c>
      <c r="T209" s="82"/>
      <c r="U209" s="82"/>
      <c r="V209" s="82">
        <f>SUM(V208:V208)</f>
        <v>0</v>
      </c>
      <c r="W209" s="82">
        <f>SUM(W208:W208)</f>
        <v>0</v>
      </c>
    </row>
    <row r="210" spans="1:23" x14ac:dyDescent="0.2">
      <c r="A210" s="102" t="s">
        <v>257</v>
      </c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9"/>
    </row>
    <row r="211" spans="1:23" x14ac:dyDescent="0.2">
      <c r="A211" s="49"/>
      <c r="B211" s="1"/>
      <c r="C211" s="49"/>
      <c r="D211" s="28"/>
      <c r="E211" s="94"/>
      <c r="F211" s="49"/>
      <c r="G211" s="26"/>
      <c r="H211" s="28"/>
      <c r="I211" s="27"/>
      <c r="J211" s="26"/>
      <c r="K211" s="28"/>
      <c r="L211" s="27"/>
      <c r="M211" s="26"/>
      <c r="N211" s="28"/>
      <c r="O211" s="27"/>
      <c r="P211" s="26"/>
      <c r="Q211" s="28"/>
      <c r="R211" s="27"/>
      <c r="S211" s="26"/>
      <c r="T211" s="28"/>
      <c r="U211" s="27"/>
      <c r="V211" s="26"/>
      <c r="W211" s="28"/>
    </row>
    <row r="212" spans="1:23" x14ac:dyDescent="0.2">
      <c r="A212" s="157" t="s">
        <v>258</v>
      </c>
      <c r="B212" s="158"/>
      <c r="C212" s="159"/>
      <c r="D212" s="82">
        <f>SUM(D211:D211)</f>
        <v>0</v>
      </c>
      <c r="E212" s="82">
        <f>SUM(E211:E211)</f>
        <v>0</v>
      </c>
      <c r="F212" s="82"/>
      <c r="G212" s="82">
        <f>SUM(G211:G211)</f>
        <v>0</v>
      </c>
      <c r="H212" s="82">
        <f>SUM(H211:H211)</f>
        <v>0</v>
      </c>
      <c r="I212" s="82"/>
      <c r="J212" s="82"/>
      <c r="K212" s="82">
        <f>SUM(K211:K211)</f>
        <v>0</v>
      </c>
      <c r="L212" s="82"/>
      <c r="M212" s="82"/>
      <c r="N212" s="82">
        <f>SUM(N211:N211)</f>
        <v>0</v>
      </c>
      <c r="O212" s="82"/>
      <c r="P212" s="82"/>
      <c r="Q212" s="82"/>
      <c r="R212" s="82"/>
      <c r="S212" s="82">
        <f>SUM(S211:S211)</f>
        <v>0</v>
      </c>
      <c r="T212" s="82"/>
      <c r="U212" s="82"/>
      <c r="V212" s="82">
        <f>SUM(V211:V211)</f>
        <v>0</v>
      </c>
      <c r="W212" s="82">
        <f>SUM(W211:W211)</f>
        <v>0</v>
      </c>
    </row>
    <row r="213" spans="1:23" x14ac:dyDescent="0.2">
      <c r="A213" s="110"/>
      <c r="B213" s="111"/>
      <c r="C213" s="112" t="s">
        <v>24</v>
      </c>
      <c r="D213" s="83">
        <f>SUM(D177,D180,D188,D199,D202,D205,D209,D212)</f>
        <v>605</v>
      </c>
      <c r="E213" s="83">
        <f>SUM(G213,J213,M213,P213,S213,V213)</f>
        <v>30</v>
      </c>
      <c r="F213" s="83"/>
      <c r="G213" s="83">
        <f t="shared" ref="G213:W213" si="35">SUM(G177,G180,G188,G199,G202,G205,G209,G212)</f>
        <v>9.5</v>
      </c>
      <c r="H213" s="83">
        <f t="shared" si="35"/>
        <v>190</v>
      </c>
      <c r="I213" s="83"/>
      <c r="J213" s="83">
        <f t="shared" si="35"/>
        <v>0.5</v>
      </c>
      <c r="K213" s="83">
        <f t="shared" si="35"/>
        <v>10</v>
      </c>
      <c r="L213" s="83"/>
      <c r="M213" s="83">
        <f t="shared" si="35"/>
        <v>0</v>
      </c>
      <c r="N213" s="83">
        <f t="shared" si="35"/>
        <v>0</v>
      </c>
      <c r="O213" s="83"/>
      <c r="P213" s="83">
        <f t="shared" si="35"/>
        <v>6.5</v>
      </c>
      <c r="Q213" s="83">
        <f t="shared" si="35"/>
        <v>120</v>
      </c>
      <c r="R213" s="83"/>
      <c r="S213" s="83">
        <f t="shared" si="35"/>
        <v>8.5</v>
      </c>
      <c r="T213" s="83">
        <f t="shared" si="35"/>
        <v>135</v>
      </c>
      <c r="U213" s="83"/>
      <c r="V213" s="83">
        <f t="shared" si="35"/>
        <v>5</v>
      </c>
      <c r="W213" s="83">
        <f t="shared" si="35"/>
        <v>150</v>
      </c>
    </row>
    <row r="214" spans="1:23" x14ac:dyDescent="0.2">
      <c r="A214" s="84"/>
      <c r="B214" s="84"/>
      <c r="C214" s="84"/>
      <c r="D214" s="52"/>
      <c r="E214" s="52"/>
      <c r="F214" s="85"/>
      <c r="G214" s="85"/>
      <c r="H214" s="85"/>
      <c r="I214" s="85"/>
      <c r="J214" s="85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">
      <c r="A215" s="46"/>
      <c r="B215" s="46"/>
      <c r="C215" s="46"/>
      <c r="D215" s="52"/>
      <c r="E215" s="52"/>
      <c r="F215" s="85"/>
      <c r="G215" s="85"/>
      <c r="H215" s="85"/>
      <c r="I215" s="85"/>
      <c r="J215" s="85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">
      <c r="A216" s="46"/>
      <c r="B216" s="46"/>
      <c r="C216" s="46"/>
      <c r="D216" s="52"/>
      <c r="E216" s="52"/>
      <c r="F216" s="85"/>
      <c r="G216" s="85"/>
      <c r="H216" s="85"/>
      <c r="I216" s="52"/>
      <c r="J216" s="85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">
      <c r="A217" s="46"/>
      <c r="B217" s="46"/>
      <c r="C217" s="86" t="s">
        <v>16</v>
      </c>
      <c r="F217" s="52"/>
      <c r="G217" s="52"/>
      <c r="H217" s="46"/>
      <c r="I217" s="46"/>
      <c r="J217" s="46"/>
      <c r="K217" s="46"/>
      <c r="L217" s="46"/>
      <c r="M217" s="46"/>
      <c r="N217" s="46"/>
      <c r="O217" s="52"/>
      <c r="P217" s="52"/>
      <c r="Q217" s="52"/>
      <c r="R217" s="52"/>
      <c r="S217" s="52"/>
      <c r="T217" s="52"/>
      <c r="U217" s="52"/>
      <c r="V217" s="52"/>
      <c r="W217" s="52"/>
    </row>
    <row r="218" spans="1:23" x14ac:dyDescent="0.2">
      <c r="A218" s="46"/>
      <c r="B218" s="46"/>
      <c r="C218" s="7" t="s">
        <v>27</v>
      </c>
      <c r="D218" s="34">
        <v>0</v>
      </c>
      <c r="F218" s="52"/>
      <c r="G218" s="52"/>
      <c r="H218" s="6"/>
      <c r="I218" s="6"/>
      <c r="J218" s="6"/>
      <c r="K218" s="6"/>
      <c r="L218" s="6"/>
      <c r="M218" s="6"/>
      <c r="N218" s="6"/>
      <c r="O218" s="52"/>
      <c r="P218" s="52"/>
      <c r="Q218" s="52"/>
      <c r="R218" s="52"/>
      <c r="S218" s="52"/>
      <c r="T218" s="52"/>
      <c r="U218" s="52"/>
      <c r="V218" s="52"/>
      <c r="W218" s="52"/>
    </row>
    <row r="219" spans="1:23" x14ac:dyDescent="0.2">
      <c r="A219" s="46"/>
      <c r="B219" s="46"/>
      <c r="C219" s="87" t="s">
        <v>28</v>
      </c>
      <c r="D219" s="34">
        <f>SUM(H213,K213,N213)</f>
        <v>200</v>
      </c>
      <c r="F219" s="52"/>
      <c r="G219" s="52"/>
      <c r="H219" s="6"/>
      <c r="I219" s="6"/>
      <c r="J219" s="6"/>
      <c r="K219" s="6"/>
      <c r="L219" s="6"/>
      <c r="M219" s="6"/>
      <c r="N219" s="6"/>
      <c r="O219" s="52"/>
      <c r="P219" s="52"/>
      <c r="Q219" s="52"/>
      <c r="R219" s="52"/>
      <c r="S219" s="52"/>
      <c r="T219" s="52"/>
      <c r="U219" s="52"/>
      <c r="V219" s="52"/>
      <c r="W219" s="52"/>
    </row>
    <row r="220" spans="1:23" x14ac:dyDescent="0.2">
      <c r="A220" s="46"/>
      <c r="B220" s="46"/>
      <c r="C220" s="87" t="s">
        <v>4</v>
      </c>
      <c r="D220" s="34">
        <f>SUM(G213,J213,M213)</f>
        <v>10</v>
      </c>
      <c r="F220" s="52"/>
      <c r="G220" s="52"/>
      <c r="H220" s="6"/>
      <c r="I220" s="6"/>
      <c r="J220" s="6"/>
      <c r="K220" s="6"/>
      <c r="L220" s="6"/>
      <c r="M220" s="6"/>
      <c r="N220" s="6"/>
      <c r="O220" s="52"/>
      <c r="P220" s="52"/>
      <c r="Q220" s="52"/>
      <c r="R220" s="52"/>
      <c r="S220" s="52"/>
      <c r="T220" s="52"/>
      <c r="U220" s="52"/>
      <c r="V220" s="52"/>
      <c r="W220" s="52"/>
    </row>
    <row r="221" spans="1:23" x14ac:dyDescent="0.2">
      <c r="A221" s="46"/>
      <c r="B221" s="46"/>
      <c r="C221" s="88"/>
      <c r="D221" s="6"/>
      <c r="F221" s="52"/>
      <c r="G221" s="52"/>
      <c r="H221" s="6"/>
      <c r="I221" s="6"/>
      <c r="J221" s="6"/>
      <c r="K221" s="6"/>
      <c r="L221" s="6"/>
      <c r="M221" s="6"/>
      <c r="N221" s="6"/>
      <c r="O221" s="52"/>
      <c r="P221" s="52"/>
      <c r="Q221" s="52"/>
      <c r="R221" s="52"/>
      <c r="S221" s="52"/>
      <c r="T221" s="52"/>
      <c r="U221" s="52"/>
      <c r="V221" s="52"/>
      <c r="W221" s="52"/>
    </row>
    <row r="222" spans="1:23" x14ac:dyDescent="0.2">
      <c r="A222" s="46"/>
      <c r="B222" s="46"/>
      <c r="C222" s="86" t="s">
        <v>17</v>
      </c>
      <c r="D222" s="6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</row>
    <row r="223" spans="1:23" x14ac:dyDescent="0.2">
      <c r="A223" s="46"/>
      <c r="B223" s="46"/>
      <c r="C223" s="7" t="s">
        <v>27</v>
      </c>
      <c r="D223" s="34">
        <v>1</v>
      </c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</row>
    <row r="224" spans="1:23" x14ac:dyDescent="0.2">
      <c r="A224" s="5"/>
      <c r="B224" s="5"/>
      <c r="C224" s="7" t="s">
        <v>28</v>
      </c>
      <c r="D224" s="89">
        <f>SUM(Q213,T213,W213)</f>
        <v>405</v>
      </c>
      <c r="E224" s="52"/>
      <c r="F224" s="52"/>
      <c r="G224" s="52"/>
      <c r="H224" s="52"/>
      <c r="I224" s="52"/>
      <c r="J224" s="52"/>
      <c r="K224" s="52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x14ac:dyDescent="0.2">
      <c r="A225" s="46"/>
      <c r="B225" s="46"/>
      <c r="C225" s="87" t="s">
        <v>4</v>
      </c>
      <c r="D225" s="89">
        <f>SUM(P213,S213,V213)</f>
        <v>20</v>
      </c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</row>
    <row r="226" spans="1:23" x14ac:dyDescent="0.2">
      <c r="A226" s="5"/>
      <c r="B226" s="5"/>
      <c r="C226" s="90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5"/>
      <c r="P226" s="5"/>
      <c r="Q226" s="5"/>
      <c r="R226" s="5"/>
      <c r="S226" s="5"/>
      <c r="T226" s="5"/>
      <c r="U226" s="5"/>
      <c r="V226" s="5"/>
      <c r="W226" s="5"/>
    </row>
    <row r="227" spans="1:23" x14ac:dyDescent="0.2">
      <c r="A227" s="5"/>
      <c r="B227" s="5"/>
      <c r="C227" s="9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5"/>
      <c r="P227" s="5"/>
      <c r="Q227" s="5"/>
      <c r="R227" s="5"/>
      <c r="S227" s="5"/>
      <c r="T227" s="5"/>
      <c r="U227" s="5"/>
      <c r="V227" s="5"/>
      <c r="W227" s="5"/>
    </row>
    <row r="228" spans="1:23" x14ac:dyDescent="0.2">
      <c r="A228" s="5"/>
      <c r="B228" s="5"/>
      <c r="C228" s="90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5"/>
      <c r="P228" s="5"/>
      <c r="Q228" s="5"/>
      <c r="R228" s="5"/>
      <c r="S228" s="5"/>
      <c r="T228" s="5"/>
      <c r="U228" s="5"/>
      <c r="V228" s="5"/>
      <c r="W228" s="5"/>
    </row>
    <row r="229" spans="1:23" x14ac:dyDescent="0.2">
      <c r="A229" s="5"/>
      <c r="B229" s="5"/>
      <c r="C229" s="90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5"/>
      <c r="P229" s="5"/>
      <c r="Q229" s="5"/>
      <c r="R229" s="5"/>
      <c r="S229" s="5"/>
      <c r="T229" s="5"/>
      <c r="U229" s="5"/>
      <c r="V229" s="5"/>
      <c r="W229" s="5"/>
    </row>
    <row r="230" spans="1:23" x14ac:dyDescent="0.2">
      <c r="A230" s="5"/>
      <c r="B230" s="5"/>
      <c r="C230" s="90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5"/>
      <c r="P230" s="5"/>
      <c r="Q230" s="5"/>
      <c r="R230" s="5"/>
      <c r="S230" s="5"/>
      <c r="T230" s="5"/>
      <c r="U230" s="5"/>
      <c r="V230" s="5"/>
      <c r="W230" s="5"/>
    </row>
    <row r="231" spans="1:23" x14ac:dyDescent="0.2">
      <c r="A231" s="5"/>
      <c r="B231" s="5"/>
      <c r="C231" s="90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5"/>
      <c r="P231" s="5"/>
      <c r="Q231" s="5"/>
      <c r="R231" s="5"/>
      <c r="S231" s="5"/>
      <c r="T231" s="5"/>
      <c r="U231" s="5"/>
      <c r="V231" s="5"/>
      <c r="W231" s="5"/>
    </row>
    <row r="232" spans="1:23" x14ac:dyDescent="0.2">
      <c r="A232" s="5"/>
      <c r="B232" s="5"/>
      <c r="C232" s="90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5"/>
      <c r="P232" s="5"/>
      <c r="Q232" s="5"/>
      <c r="R232" s="5"/>
      <c r="S232" s="5"/>
      <c r="T232" s="5"/>
      <c r="U232" s="5"/>
      <c r="V232" s="5"/>
      <c r="W232" s="5"/>
    </row>
    <row r="233" spans="1:23" x14ac:dyDescent="0.2">
      <c r="A233" s="5"/>
      <c r="B233" s="5"/>
      <c r="C233" s="90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5"/>
      <c r="P233" s="5"/>
      <c r="Q233" s="5"/>
      <c r="R233" s="5"/>
      <c r="S233" s="5"/>
      <c r="T233" s="5"/>
      <c r="U233" s="5"/>
      <c r="V233" s="5"/>
      <c r="W233" s="5"/>
    </row>
    <row r="234" spans="1:23" x14ac:dyDescent="0.2">
      <c r="A234" s="5"/>
      <c r="B234" s="5"/>
      <c r="C234" s="90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5"/>
      <c r="P234" s="5"/>
      <c r="Q234" s="5"/>
      <c r="R234" s="5"/>
      <c r="S234" s="5"/>
      <c r="T234" s="5"/>
      <c r="U234" s="5"/>
      <c r="V234" s="5"/>
      <c r="W234" s="5"/>
    </row>
    <row r="235" spans="1:23" x14ac:dyDescent="0.2">
      <c r="A235" s="5"/>
      <c r="B235" s="5"/>
      <c r="C235" s="90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5"/>
      <c r="P235" s="5"/>
      <c r="Q235" s="5"/>
      <c r="R235" s="5"/>
      <c r="S235" s="5"/>
      <c r="T235" s="5"/>
      <c r="U235" s="5"/>
      <c r="V235" s="5"/>
      <c r="W235" s="5"/>
    </row>
    <row r="236" spans="1:23" x14ac:dyDescent="0.2">
      <c r="A236" s="5"/>
      <c r="B236" s="5"/>
      <c r="C236" s="90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5"/>
      <c r="P236" s="5"/>
      <c r="Q236" s="5"/>
      <c r="R236" s="5"/>
      <c r="S236" s="5"/>
      <c r="T236" s="5"/>
      <c r="U236" s="5"/>
      <c r="V236" s="5"/>
      <c r="W236" s="5"/>
    </row>
    <row r="237" spans="1:23" x14ac:dyDescent="0.2">
      <c r="A237" s="5"/>
      <c r="B237" s="5"/>
      <c r="C237" s="90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5"/>
      <c r="P237" s="5"/>
      <c r="Q237" s="5"/>
      <c r="R237" s="5"/>
      <c r="S237" s="5"/>
      <c r="T237" s="5"/>
      <c r="U237" s="5"/>
      <c r="V237" s="5"/>
      <c r="W237" s="5"/>
    </row>
    <row r="238" spans="1:23" x14ac:dyDescent="0.2">
      <c r="A238" s="5"/>
      <c r="B238" s="5"/>
      <c r="C238" s="90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5"/>
      <c r="P238" s="5"/>
      <c r="Q238" s="5"/>
      <c r="R238" s="5"/>
      <c r="S238" s="5"/>
      <c r="T238" s="5"/>
      <c r="U238" s="5"/>
      <c r="V238" s="5"/>
      <c r="W238" s="5"/>
    </row>
    <row r="239" spans="1:23" x14ac:dyDescent="0.2">
      <c r="A239" s="5"/>
      <c r="B239" s="5"/>
      <c r="C239" s="90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5"/>
      <c r="P239" s="5"/>
      <c r="Q239" s="5"/>
      <c r="R239" s="5"/>
      <c r="S239" s="5"/>
      <c r="T239" s="5"/>
      <c r="U239" s="5"/>
      <c r="V239" s="5"/>
      <c r="W239" s="5"/>
    </row>
    <row r="240" spans="1:23" x14ac:dyDescent="0.2">
      <c r="A240" s="5"/>
      <c r="B240" s="5"/>
      <c r="C240" s="90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5"/>
      <c r="P240" s="5"/>
      <c r="Q240" s="5"/>
      <c r="R240" s="5"/>
      <c r="S240" s="5"/>
      <c r="T240" s="5"/>
      <c r="U240" s="5"/>
      <c r="V240" s="5"/>
      <c r="W240" s="5"/>
    </row>
    <row r="241" spans="1:23" x14ac:dyDescent="0.2">
      <c r="A241" s="5"/>
      <c r="B241" s="5"/>
      <c r="C241" s="90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5"/>
      <c r="P241" s="5"/>
      <c r="Q241" s="5"/>
      <c r="R241" s="5"/>
      <c r="S241" s="5"/>
      <c r="T241" s="5"/>
      <c r="U241" s="5"/>
      <c r="V241" s="5"/>
      <c r="W241" s="5"/>
    </row>
    <row r="242" spans="1:23" x14ac:dyDescent="0.2">
      <c r="A242" s="5"/>
      <c r="B242" s="5"/>
      <c r="C242" s="90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5"/>
      <c r="P242" s="5"/>
      <c r="Q242" s="5"/>
      <c r="R242" s="5"/>
      <c r="S242" s="5"/>
      <c r="T242" s="5"/>
      <c r="U242" s="5"/>
      <c r="V242" s="5"/>
      <c r="W242" s="5"/>
    </row>
    <row r="243" spans="1:23" x14ac:dyDescent="0.2">
      <c r="A243" s="5"/>
      <c r="B243" s="5"/>
      <c r="C243" s="90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5"/>
      <c r="P243" s="5"/>
      <c r="Q243" s="5"/>
      <c r="R243" s="5"/>
      <c r="S243" s="5"/>
      <c r="T243" s="5"/>
      <c r="U243" s="5"/>
      <c r="V243" s="5"/>
      <c r="W243" s="5"/>
    </row>
    <row r="244" spans="1:23" x14ac:dyDescent="0.2">
      <c r="A244" s="204" t="s">
        <v>13</v>
      </c>
      <c r="B244" s="204"/>
      <c r="C244" s="175" t="s">
        <v>385</v>
      </c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4" t="s">
        <v>346</v>
      </c>
      <c r="P244" s="174"/>
      <c r="Q244" s="174"/>
      <c r="R244" s="174"/>
      <c r="S244" s="174"/>
      <c r="T244" s="174"/>
      <c r="U244" s="174"/>
      <c r="V244" s="174"/>
      <c r="W244" s="174"/>
    </row>
    <row r="245" spans="1:23" x14ac:dyDescent="0.2">
      <c r="A245" s="204" t="s">
        <v>12</v>
      </c>
      <c r="B245" s="204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162" t="s">
        <v>347</v>
      </c>
      <c r="P245" s="162"/>
      <c r="Q245" s="162"/>
      <c r="R245" s="162"/>
      <c r="S245" s="162"/>
      <c r="T245" s="162"/>
      <c r="U245" s="162"/>
      <c r="V245" s="162"/>
      <c r="W245" s="162"/>
    </row>
    <row r="246" spans="1:23" x14ac:dyDescent="0.2">
      <c r="A246" s="204" t="s">
        <v>0</v>
      </c>
      <c r="B246" s="204"/>
      <c r="C246" s="175" t="s">
        <v>26</v>
      </c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58"/>
      <c r="P246" s="58"/>
      <c r="Q246" s="58"/>
      <c r="R246" s="58"/>
      <c r="S246" s="58"/>
      <c r="T246" s="58"/>
      <c r="U246" s="58"/>
      <c r="V246" s="58"/>
      <c r="W246" s="58"/>
    </row>
    <row r="247" spans="1:23" x14ac:dyDescent="0.2">
      <c r="A247" s="35"/>
      <c r="B247" s="35"/>
      <c r="C247" s="175" t="s">
        <v>242</v>
      </c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58"/>
      <c r="P247" s="58"/>
      <c r="Q247" s="58"/>
      <c r="R247" s="58"/>
      <c r="S247" s="58"/>
      <c r="T247" s="58"/>
      <c r="U247" s="58"/>
      <c r="V247" s="58"/>
      <c r="W247" s="58"/>
    </row>
    <row r="248" spans="1:23" x14ac:dyDescent="0.2">
      <c r="A248" s="35"/>
      <c r="B248" s="35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8"/>
      <c r="P248" s="58"/>
      <c r="Q248" s="58"/>
      <c r="R248" s="58"/>
      <c r="S248" s="58"/>
      <c r="T248" s="58"/>
      <c r="U248" s="58"/>
      <c r="V248" s="58"/>
      <c r="W248" s="58"/>
    </row>
    <row r="249" spans="1:23" ht="13.15" customHeight="1" x14ac:dyDescent="0.2">
      <c r="A249" s="184" t="s">
        <v>14</v>
      </c>
      <c r="B249" s="187" t="s">
        <v>2</v>
      </c>
      <c r="C249" s="187" t="s">
        <v>3</v>
      </c>
      <c r="D249" s="180" t="s">
        <v>21</v>
      </c>
      <c r="E249" s="181"/>
      <c r="F249" s="181"/>
      <c r="G249" s="160" t="s">
        <v>61</v>
      </c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</row>
    <row r="250" spans="1:23" ht="25.9" customHeight="1" x14ac:dyDescent="0.2">
      <c r="A250" s="185"/>
      <c r="B250" s="188"/>
      <c r="C250" s="188"/>
      <c r="D250" s="182" t="s">
        <v>18</v>
      </c>
      <c r="E250" s="193" t="s">
        <v>4</v>
      </c>
      <c r="F250" s="161" t="s">
        <v>5</v>
      </c>
      <c r="G250" s="166" t="s">
        <v>16</v>
      </c>
      <c r="H250" s="167"/>
      <c r="I250" s="167"/>
      <c r="J250" s="167"/>
      <c r="K250" s="167"/>
      <c r="L250" s="167"/>
      <c r="M250" s="167"/>
      <c r="N250" s="167"/>
      <c r="O250" s="168"/>
      <c r="P250" s="166" t="s">
        <v>17</v>
      </c>
      <c r="Q250" s="167"/>
      <c r="R250" s="167"/>
      <c r="S250" s="167"/>
      <c r="T250" s="167"/>
      <c r="U250" s="167"/>
      <c r="V250" s="167"/>
      <c r="W250" s="168"/>
    </row>
    <row r="251" spans="1:23" ht="25.15" customHeight="1" x14ac:dyDescent="0.2">
      <c r="A251" s="185"/>
      <c r="B251" s="188"/>
      <c r="C251" s="188"/>
      <c r="D251" s="182"/>
      <c r="E251" s="193"/>
      <c r="F251" s="161"/>
      <c r="G251" s="169" t="s">
        <v>120</v>
      </c>
      <c r="H251" s="169"/>
      <c r="I251" s="169"/>
      <c r="J251" s="163" t="s">
        <v>7</v>
      </c>
      <c r="K251" s="164"/>
      <c r="L251" s="165"/>
      <c r="M251" s="163" t="s">
        <v>8</v>
      </c>
      <c r="N251" s="164"/>
      <c r="O251" s="165"/>
      <c r="P251" s="163" t="s">
        <v>7</v>
      </c>
      <c r="Q251" s="164"/>
      <c r="R251" s="165"/>
      <c r="S251" s="163" t="s">
        <v>19</v>
      </c>
      <c r="T251" s="164"/>
      <c r="U251" s="165"/>
      <c r="V251" s="163" t="s">
        <v>11</v>
      </c>
      <c r="W251" s="165"/>
    </row>
    <row r="252" spans="1:23" ht="60.6" customHeight="1" x14ac:dyDescent="0.2">
      <c r="A252" s="186"/>
      <c r="B252" s="189"/>
      <c r="C252" s="189"/>
      <c r="D252" s="182"/>
      <c r="E252" s="193"/>
      <c r="F252" s="161"/>
      <c r="G252" s="65" t="s">
        <v>4</v>
      </c>
      <c r="H252" s="63" t="s">
        <v>9</v>
      </c>
      <c r="I252" s="64" t="s">
        <v>20</v>
      </c>
      <c r="J252" s="65" t="s">
        <v>4</v>
      </c>
      <c r="K252" s="63" t="s">
        <v>9</v>
      </c>
      <c r="L252" s="64" t="s">
        <v>20</v>
      </c>
      <c r="M252" s="65" t="s">
        <v>4</v>
      </c>
      <c r="N252" s="63" t="s">
        <v>9</v>
      </c>
      <c r="O252" s="64" t="s">
        <v>20</v>
      </c>
      <c r="P252" s="65" t="s">
        <v>4</v>
      </c>
      <c r="Q252" s="63" t="s">
        <v>9</v>
      </c>
      <c r="R252" s="64" t="s">
        <v>20</v>
      </c>
      <c r="S252" s="92" t="s">
        <v>4</v>
      </c>
      <c r="T252" s="66" t="s">
        <v>9</v>
      </c>
      <c r="U252" s="93" t="s">
        <v>20</v>
      </c>
      <c r="V252" s="65" t="s">
        <v>4</v>
      </c>
      <c r="W252" s="63" t="s">
        <v>9</v>
      </c>
    </row>
    <row r="253" spans="1:23" x14ac:dyDescent="0.2">
      <c r="A253" s="102" t="s">
        <v>243</v>
      </c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</row>
    <row r="254" spans="1:23" ht="15.75" x14ac:dyDescent="0.2">
      <c r="A254" s="69"/>
      <c r="B254" s="24"/>
      <c r="C254" s="70"/>
      <c r="D254" s="28"/>
      <c r="E254" s="26"/>
      <c r="F254" s="49"/>
      <c r="G254" s="94"/>
      <c r="H254" s="28"/>
      <c r="I254" s="27"/>
      <c r="J254" s="26"/>
      <c r="K254" s="28"/>
      <c r="L254" s="27"/>
      <c r="M254" s="26"/>
      <c r="N254" s="28"/>
      <c r="O254" s="27"/>
      <c r="P254" s="26"/>
      <c r="Q254" s="28"/>
      <c r="R254" s="27"/>
      <c r="S254" s="26"/>
      <c r="T254" s="28"/>
      <c r="U254" s="27"/>
      <c r="V254" s="26"/>
      <c r="W254" s="28"/>
    </row>
    <row r="255" spans="1:23" x14ac:dyDescent="0.2">
      <c r="A255" s="154" t="s">
        <v>244</v>
      </c>
      <c r="B255" s="155"/>
      <c r="C255" s="156"/>
      <c r="D255" s="73">
        <f>D254</f>
        <v>0</v>
      </c>
      <c r="E255" s="73">
        <f t="shared" ref="E255:W255" si="36">E254</f>
        <v>0</v>
      </c>
      <c r="F255" s="73"/>
      <c r="G255" s="73">
        <f t="shared" si="36"/>
        <v>0</v>
      </c>
      <c r="H255" s="73">
        <f t="shared" si="36"/>
        <v>0</v>
      </c>
      <c r="I255" s="73"/>
      <c r="J255" s="73"/>
      <c r="K255" s="73">
        <f t="shared" si="36"/>
        <v>0</v>
      </c>
      <c r="L255" s="73"/>
      <c r="M255" s="73"/>
      <c r="N255" s="73">
        <f t="shared" si="36"/>
        <v>0</v>
      </c>
      <c r="O255" s="73"/>
      <c r="P255" s="73"/>
      <c r="Q255" s="73"/>
      <c r="R255" s="73"/>
      <c r="S255" s="73">
        <f t="shared" si="36"/>
        <v>0</v>
      </c>
      <c r="T255" s="73"/>
      <c r="U255" s="73">
        <f t="shared" si="36"/>
        <v>0</v>
      </c>
      <c r="V255" s="73">
        <f t="shared" si="36"/>
        <v>0</v>
      </c>
      <c r="W255" s="73">
        <f t="shared" si="36"/>
        <v>0</v>
      </c>
    </row>
    <row r="256" spans="1:23" x14ac:dyDescent="0.2">
      <c r="A256" s="31" t="s">
        <v>245</v>
      </c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3"/>
    </row>
    <row r="257" spans="1:26" ht="25.5" x14ac:dyDescent="0.2">
      <c r="A257" s="69" t="s">
        <v>159</v>
      </c>
      <c r="B257" s="104" t="s">
        <v>41</v>
      </c>
      <c r="C257" s="105" t="s">
        <v>330</v>
      </c>
      <c r="D257" s="28">
        <f>SUM(H257,K257,N257,P257,S257,V257)</f>
        <v>30</v>
      </c>
      <c r="E257" s="26">
        <f>SUM(G257,J257,M257,P257,S257,V257)</f>
        <v>0</v>
      </c>
      <c r="F257" s="49" t="s">
        <v>45</v>
      </c>
      <c r="G257" s="94"/>
      <c r="H257" s="28"/>
      <c r="I257" s="27"/>
      <c r="J257" s="26"/>
      <c r="K257" s="28">
        <v>30</v>
      </c>
      <c r="L257" s="27">
        <v>15</v>
      </c>
      <c r="M257" s="26"/>
      <c r="N257" s="28"/>
      <c r="O257" s="27"/>
      <c r="P257" s="26"/>
      <c r="Q257" s="28"/>
      <c r="R257" s="27"/>
      <c r="S257" s="26"/>
      <c r="T257" s="28"/>
      <c r="U257" s="27"/>
      <c r="V257" s="26"/>
      <c r="W257" s="28"/>
    </row>
    <row r="258" spans="1:26" x14ac:dyDescent="0.2">
      <c r="A258" s="154" t="s">
        <v>246</v>
      </c>
      <c r="B258" s="155"/>
      <c r="C258" s="156"/>
      <c r="D258" s="73">
        <v>0</v>
      </c>
      <c r="E258" s="73">
        <v>0</v>
      </c>
      <c r="F258" s="73"/>
      <c r="G258" s="73">
        <v>0</v>
      </c>
      <c r="H258" s="73">
        <v>0</v>
      </c>
      <c r="I258" s="73"/>
      <c r="J258" s="73"/>
      <c r="K258" s="73">
        <v>0</v>
      </c>
      <c r="L258" s="73"/>
      <c r="M258" s="73"/>
      <c r="N258" s="73">
        <v>0</v>
      </c>
      <c r="O258" s="73"/>
      <c r="P258" s="73"/>
      <c r="Q258" s="73"/>
      <c r="R258" s="73"/>
      <c r="S258" s="73">
        <v>0</v>
      </c>
      <c r="T258" s="73"/>
      <c r="U258" s="73">
        <v>0</v>
      </c>
      <c r="V258" s="73">
        <v>0</v>
      </c>
      <c r="W258" s="73">
        <v>0</v>
      </c>
      <c r="Z258" s="30"/>
    </row>
    <row r="259" spans="1:26" x14ac:dyDescent="0.2">
      <c r="A259" s="31" t="s">
        <v>247</v>
      </c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3"/>
      <c r="Z259" s="2" t="s">
        <v>375</v>
      </c>
    </row>
    <row r="260" spans="1:26" ht="15.75" x14ac:dyDescent="0.2">
      <c r="A260" s="69" t="s">
        <v>161</v>
      </c>
      <c r="B260" s="24" t="s">
        <v>64</v>
      </c>
      <c r="C260" s="70" t="s">
        <v>39</v>
      </c>
      <c r="D260" s="28">
        <f>SUM(H260,K260,N260,Q260,T260,W260)</f>
        <v>75</v>
      </c>
      <c r="E260" s="26">
        <f>SUM(G260,J260,M260,P260,S260,V260)</f>
        <v>4</v>
      </c>
      <c r="F260" s="49" t="s">
        <v>48</v>
      </c>
      <c r="G260" s="94">
        <v>1</v>
      </c>
      <c r="H260" s="28">
        <v>15</v>
      </c>
      <c r="I260" s="27">
        <v>300</v>
      </c>
      <c r="J260" s="26"/>
      <c r="K260" s="28"/>
      <c r="L260" s="27"/>
      <c r="M260" s="26"/>
      <c r="N260" s="28"/>
      <c r="O260" s="27"/>
      <c r="P260" s="26">
        <v>3</v>
      </c>
      <c r="Q260" s="28">
        <v>60</v>
      </c>
      <c r="R260" s="27">
        <v>10</v>
      </c>
      <c r="S260" s="26"/>
      <c r="T260" s="28"/>
      <c r="U260" s="27"/>
      <c r="V260" s="26"/>
      <c r="W260" s="28"/>
    </row>
    <row r="261" spans="1:26" ht="15.75" x14ac:dyDescent="0.2">
      <c r="A261" s="233" t="s">
        <v>162</v>
      </c>
      <c r="B261" s="207" t="s">
        <v>287</v>
      </c>
      <c r="C261" s="208"/>
      <c r="D261" s="194"/>
      <c r="E261" s="195"/>
      <c r="F261" s="195"/>
      <c r="G261" s="195"/>
      <c r="H261" s="195"/>
      <c r="I261" s="195"/>
      <c r="J261" s="195"/>
      <c r="K261" s="195"/>
      <c r="L261" s="195"/>
      <c r="M261" s="195"/>
      <c r="N261" s="195"/>
      <c r="O261" s="195"/>
      <c r="P261" s="195"/>
      <c r="Q261" s="195"/>
      <c r="R261" s="195"/>
      <c r="S261" s="195"/>
      <c r="T261" s="195"/>
      <c r="U261" s="195"/>
      <c r="V261" s="195"/>
      <c r="W261" s="196"/>
    </row>
    <row r="262" spans="1:26" ht="15.75" x14ac:dyDescent="0.2">
      <c r="A262" s="233"/>
      <c r="B262" s="72" t="s">
        <v>288</v>
      </c>
      <c r="C262" s="70" t="s">
        <v>349</v>
      </c>
      <c r="D262" s="151">
        <f>SUM(H262,H263,H264,K262,K263,K264,N262,N263,N264,Q262,Q263,Q264,T262,T263,T264,W262,W263,W264)</f>
        <v>80</v>
      </c>
      <c r="E262" s="152">
        <f>SUM(G262,G263,G264,J262,J263,J264,M262,M263,M264,P262,P263,P264,S262,S263,S264,V262,V263,V264)</f>
        <v>4</v>
      </c>
      <c r="F262" s="172" t="s">
        <v>48</v>
      </c>
      <c r="G262" s="94">
        <v>0.5</v>
      </c>
      <c r="H262" s="28">
        <v>15</v>
      </c>
      <c r="I262" s="27">
        <v>300</v>
      </c>
      <c r="J262" s="26"/>
      <c r="K262" s="28"/>
      <c r="L262" s="27"/>
      <c r="M262" s="26"/>
      <c r="N262" s="28"/>
      <c r="O262" s="27"/>
      <c r="P262" s="26">
        <v>2</v>
      </c>
      <c r="Q262" s="28">
        <v>40</v>
      </c>
      <c r="R262" s="27">
        <v>10</v>
      </c>
      <c r="S262" s="26"/>
      <c r="T262" s="28"/>
      <c r="U262" s="27"/>
      <c r="V262" s="26"/>
      <c r="W262" s="28"/>
    </row>
    <row r="263" spans="1:26" ht="15.75" x14ac:dyDescent="0.2">
      <c r="A263" s="233"/>
      <c r="B263" s="72" t="s">
        <v>289</v>
      </c>
      <c r="C263" s="235" t="s">
        <v>39</v>
      </c>
      <c r="D263" s="211"/>
      <c r="E263" s="234"/>
      <c r="F263" s="226"/>
      <c r="G263" s="94"/>
      <c r="H263" s="28"/>
      <c r="I263" s="27"/>
      <c r="J263" s="26"/>
      <c r="K263" s="28"/>
      <c r="L263" s="27"/>
      <c r="M263" s="26"/>
      <c r="N263" s="28"/>
      <c r="O263" s="27"/>
      <c r="P263" s="26"/>
      <c r="Q263" s="28"/>
      <c r="R263" s="27"/>
      <c r="S263" s="26"/>
      <c r="T263" s="28"/>
      <c r="U263" s="27"/>
      <c r="V263" s="26"/>
      <c r="W263" s="28"/>
    </row>
    <row r="264" spans="1:26" ht="15.75" x14ac:dyDescent="0.2">
      <c r="A264" s="233"/>
      <c r="B264" s="72" t="s">
        <v>290</v>
      </c>
      <c r="C264" s="235"/>
      <c r="D264" s="170"/>
      <c r="E264" s="171"/>
      <c r="F264" s="173"/>
      <c r="G264" s="94">
        <v>0.5</v>
      </c>
      <c r="H264" s="28">
        <v>10</v>
      </c>
      <c r="I264" s="27">
        <v>300</v>
      </c>
      <c r="J264" s="26"/>
      <c r="K264" s="28"/>
      <c r="L264" s="27"/>
      <c r="M264" s="26"/>
      <c r="N264" s="28"/>
      <c r="O264" s="27"/>
      <c r="P264" s="26"/>
      <c r="Q264" s="28"/>
      <c r="R264" s="27"/>
      <c r="S264" s="26">
        <v>1</v>
      </c>
      <c r="T264" s="28">
        <v>15</v>
      </c>
      <c r="U264" s="27">
        <v>10</v>
      </c>
      <c r="V264" s="26"/>
      <c r="W264" s="28"/>
    </row>
    <row r="265" spans="1:26" ht="15.75" x14ac:dyDescent="0.2">
      <c r="A265" s="69" t="s">
        <v>183</v>
      </c>
      <c r="B265" s="24" t="s">
        <v>291</v>
      </c>
      <c r="C265" s="136" t="s">
        <v>39</v>
      </c>
      <c r="D265" s="28">
        <f>SUM(H265,K265,N265,Q265,T265,W265)</f>
        <v>35</v>
      </c>
      <c r="E265" s="26">
        <f>SUM(G265,J265,M265,P265,S265,V265)</f>
        <v>2</v>
      </c>
      <c r="F265" s="49" t="s">
        <v>48</v>
      </c>
      <c r="G265" s="94">
        <v>0.5</v>
      </c>
      <c r="H265" s="28">
        <v>5</v>
      </c>
      <c r="I265" s="27">
        <v>300</v>
      </c>
      <c r="J265" s="26"/>
      <c r="K265" s="28"/>
      <c r="L265" s="27"/>
      <c r="M265" s="26"/>
      <c r="N265" s="28"/>
      <c r="O265" s="27"/>
      <c r="P265" s="26">
        <v>1.5</v>
      </c>
      <c r="Q265" s="28">
        <v>30</v>
      </c>
      <c r="R265" s="27">
        <v>10</v>
      </c>
      <c r="S265" s="26"/>
      <c r="T265" s="28"/>
      <c r="U265" s="27"/>
      <c r="V265" s="26"/>
      <c r="W265" s="28"/>
    </row>
    <row r="266" spans="1:26" x14ac:dyDescent="0.2">
      <c r="A266" s="154" t="s">
        <v>248</v>
      </c>
      <c r="B266" s="155"/>
      <c r="C266" s="156"/>
      <c r="D266" s="73">
        <f>SUM(D260,D262:D265)</f>
        <v>190</v>
      </c>
      <c r="E266" s="73">
        <f t="shared" ref="E266:W266" si="37">SUM(E260,E262:E265)</f>
        <v>10</v>
      </c>
      <c r="F266" s="73"/>
      <c r="G266" s="73">
        <f t="shared" si="37"/>
        <v>2.5</v>
      </c>
      <c r="H266" s="73">
        <f t="shared" si="37"/>
        <v>45</v>
      </c>
      <c r="I266" s="73"/>
      <c r="J266" s="73">
        <f t="shared" si="37"/>
        <v>0</v>
      </c>
      <c r="K266" s="73">
        <f t="shared" si="37"/>
        <v>0</v>
      </c>
      <c r="L266" s="73"/>
      <c r="M266" s="73">
        <f t="shared" si="37"/>
        <v>0</v>
      </c>
      <c r="N266" s="73">
        <f t="shared" si="37"/>
        <v>0</v>
      </c>
      <c r="O266" s="73"/>
      <c r="P266" s="73">
        <f t="shared" si="37"/>
        <v>6.5</v>
      </c>
      <c r="Q266" s="73">
        <f t="shared" si="37"/>
        <v>130</v>
      </c>
      <c r="R266" s="73"/>
      <c r="S266" s="73">
        <f t="shared" si="37"/>
        <v>1</v>
      </c>
      <c r="T266" s="73">
        <f t="shared" si="37"/>
        <v>15</v>
      </c>
      <c r="U266" s="73"/>
      <c r="V266" s="73">
        <f t="shared" si="37"/>
        <v>0</v>
      </c>
      <c r="W266" s="73">
        <f t="shared" si="37"/>
        <v>0</v>
      </c>
    </row>
    <row r="267" spans="1:26" x14ac:dyDescent="0.2">
      <c r="A267" s="31" t="s">
        <v>249</v>
      </c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3"/>
    </row>
    <row r="268" spans="1:26" ht="31.5" x14ac:dyDescent="0.2">
      <c r="A268" s="36" t="s">
        <v>201</v>
      </c>
      <c r="B268" s="24" t="s">
        <v>298</v>
      </c>
      <c r="C268" s="70" t="s">
        <v>277</v>
      </c>
      <c r="D268" s="28">
        <f>SUM(H268,K268,N268,T268,W268)</f>
        <v>30</v>
      </c>
      <c r="E268" s="26">
        <f>SUM(G268,J268,M268,S268,V268)</f>
        <v>1</v>
      </c>
      <c r="F268" s="99" t="s">
        <v>44</v>
      </c>
      <c r="G268" s="94">
        <v>0.5</v>
      </c>
      <c r="H268" s="78">
        <v>20</v>
      </c>
      <c r="I268" s="27">
        <v>300</v>
      </c>
      <c r="J268" s="79"/>
      <c r="K268" s="78"/>
      <c r="L268" s="27"/>
      <c r="M268" s="79"/>
      <c r="N268" s="78"/>
      <c r="O268" s="77"/>
      <c r="P268" s="79"/>
      <c r="Q268" s="78"/>
      <c r="R268" s="77"/>
      <c r="S268" s="26">
        <v>0.5</v>
      </c>
      <c r="T268" s="28">
        <v>10</v>
      </c>
      <c r="U268" s="27">
        <v>5</v>
      </c>
      <c r="V268" s="26"/>
      <c r="W268" s="28"/>
    </row>
    <row r="269" spans="1:26" ht="31.5" x14ac:dyDescent="0.2">
      <c r="A269" s="36" t="s">
        <v>193</v>
      </c>
      <c r="B269" s="24" t="s">
        <v>299</v>
      </c>
      <c r="C269" s="70" t="s">
        <v>388</v>
      </c>
      <c r="D269" s="28">
        <f t="shared" ref="D269:D274" si="38">SUM(H269,K269,N269,T269,W269)</f>
        <v>20</v>
      </c>
      <c r="E269" s="26">
        <f t="shared" ref="E269:E274" si="39">SUM(G269,J269,M269,S269,V269)</f>
        <v>1</v>
      </c>
      <c r="F269" s="99" t="s">
        <v>44</v>
      </c>
      <c r="G269" s="94">
        <v>0.5</v>
      </c>
      <c r="H269" s="78">
        <v>10</v>
      </c>
      <c r="I269" s="27">
        <v>300</v>
      </c>
      <c r="J269" s="79"/>
      <c r="K269" s="78"/>
      <c r="L269" s="27"/>
      <c r="M269" s="79"/>
      <c r="N269" s="78"/>
      <c r="O269" s="77"/>
      <c r="P269" s="79"/>
      <c r="Q269" s="78"/>
      <c r="R269" s="77"/>
      <c r="S269" s="26">
        <v>0.5</v>
      </c>
      <c r="T269" s="28">
        <v>10</v>
      </c>
      <c r="U269" s="27">
        <v>5</v>
      </c>
      <c r="V269" s="26"/>
      <c r="W269" s="28"/>
    </row>
    <row r="270" spans="1:26" ht="31.5" x14ac:dyDescent="0.2">
      <c r="A270" s="36" t="s">
        <v>203</v>
      </c>
      <c r="B270" s="24" t="s">
        <v>81</v>
      </c>
      <c r="C270" s="136" t="s">
        <v>389</v>
      </c>
      <c r="D270" s="28">
        <f t="shared" si="38"/>
        <v>20</v>
      </c>
      <c r="E270" s="26">
        <f t="shared" si="39"/>
        <v>1</v>
      </c>
      <c r="F270" s="99" t="s">
        <v>44</v>
      </c>
      <c r="G270" s="94">
        <v>0.5</v>
      </c>
      <c r="H270" s="78">
        <v>10</v>
      </c>
      <c r="I270" s="27">
        <v>300</v>
      </c>
      <c r="J270" s="79"/>
      <c r="K270" s="78"/>
      <c r="L270" s="27"/>
      <c r="M270" s="79"/>
      <c r="N270" s="78"/>
      <c r="O270" s="77"/>
      <c r="P270" s="79"/>
      <c r="Q270" s="78"/>
      <c r="R270" s="77"/>
      <c r="S270" s="26">
        <v>0.5</v>
      </c>
      <c r="T270" s="28">
        <v>10</v>
      </c>
      <c r="U270" s="27">
        <v>5</v>
      </c>
      <c r="V270" s="26"/>
      <c r="W270" s="28"/>
    </row>
    <row r="271" spans="1:26" ht="15.75" x14ac:dyDescent="0.2">
      <c r="A271" s="36" t="s">
        <v>204</v>
      </c>
      <c r="B271" s="24" t="s">
        <v>80</v>
      </c>
      <c r="C271" s="136" t="s">
        <v>39</v>
      </c>
      <c r="D271" s="28">
        <f t="shared" si="38"/>
        <v>35</v>
      </c>
      <c r="E271" s="26">
        <f t="shared" si="39"/>
        <v>2</v>
      </c>
      <c r="F271" s="99" t="s">
        <v>44</v>
      </c>
      <c r="G271" s="94">
        <v>1</v>
      </c>
      <c r="H271" s="78">
        <v>20</v>
      </c>
      <c r="I271" s="27">
        <v>300</v>
      </c>
      <c r="J271" s="79"/>
      <c r="K271" s="78"/>
      <c r="L271" s="27"/>
      <c r="M271" s="79"/>
      <c r="N271" s="78"/>
      <c r="O271" s="77"/>
      <c r="P271" s="79"/>
      <c r="Q271" s="78"/>
      <c r="R271" s="77"/>
      <c r="S271" s="26">
        <v>1</v>
      </c>
      <c r="T271" s="28">
        <v>15</v>
      </c>
      <c r="U271" s="27">
        <v>5</v>
      </c>
      <c r="V271" s="26"/>
      <c r="W271" s="28"/>
    </row>
    <row r="272" spans="1:26" ht="25.5" x14ac:dyDescent="0.2">
      <c r="A272" s="36" t="s">
        <v>223</v>
      </c>
      <c r="B272" s="24" t="s">
        <v>82</v>
      </c>
      <c r="C272" s="70" t="s">
        <v>407</v>
      </c>
      <c r="D272" s="28">
        <f t="shared" si="38"/>
        <v>20</v>
      </c>
      <c r="E272" s="26">
        <f t="shared" si="39"/>
        <v>1</v>
      </c>
      <c r="F272" s="99" t="s">
        <v>44</v>
      </c>
      <c r="G272" s="94">
        <v>0.5</v>
      </c>
      <c r="H272" s="78">
        <v>10</v>
      </c>
      <c r="I272" s="27">
        <v>300</v>
      </c>
      <c r="J272" s="79"/>
      <c r="K272" s="78"/>
      <c r="L272" s="27"/>
      <c r="M272" s="79"/>
      <c r="N272" s="78"/>
      <c r="O272" s="77"/>
      <c r="P272" s="79"/>
      <c r="Q272" s="78"/>
      <c r="R272" s="77"/>
      <c r="S272" s="26">
        <v>0.5</v>
      </c>
      <c r="T272" s="28">
        <v>10</v>
      </c>
      <c r="U272" s="27">
        <v>5</v>
      </c>
      <c r="V272" s="26"/>
      <c r="W272" s="28"/>
    </row>
    <row r="273" spans="1:26" ht="31.5" x14ac:dyDescent="0.2">
      <c r="A273" s="36" t="s">
        <v>194</v>
      </c>
      <c r="B273" s="24" t="s">
        <v>301</v>
      </c>
      <c r="C273" s="136" t="s">
        <v>390</v>
      </c>
      <c r="D273" s="28">
        <f t="shared" si="38"/>
        <v>20</v>
      </c>
      <c r="E273" s="26">
        <f t="shared" si="39"/>
        <v>1</v>
      </c>
      <c r="F273" s="99" t="s">
        <v>44</v>
      </c>
      <c r="G273" s="94">
        <v>0.5</v>
      </c>
      <c r="H273" s="78">
        <v>10</v>
      </c>
      <c r="I273" s="27">
        <v>300</v>
      </c>
      <c r="J273" s="79"/>
      <c r="K273" s="78"/>
      <c r="L273" s="27"/>
      <c r="M273" s="79"/>
      <c r="N273" s="78"/>
      <c r="O273" s="77"/>
      <c r="P273" s="79"/>
      <c r="Q273" s="78"/>
      <c r="R273" s="77"/>
      <c r="S273" s="26">
        <v>0.5</v>
      </c>
      <c r="T273" s="28">
        <v>10</v>
      </c>
      <c r="U273" s="27">
        <v>5</v>
      </c>
      <c r="V273" s="26"/>
      <c r="W273" s="28"/>
    </row>
    <row r="274" spans="1:26" ht="31.5" x14ac:dyDescent="0.2">
      <c r="A274" s="36" t="s">
        <v>205</v>
      </c>
      <c r="B274" s="24" t="s">
        <v>300</v>
      </c>
      <c r="C274" s="70" t="s">
        <v>39</v>
      </c>
      <c r="D274" s="28">
        <f t="shared" si="38"/>
        <v>35</v>
      </c>
      <c r="E274" s="26">
        <f t="shared" si="39"/>
        <v>2</v>
      </c>
      <c r="F274" s="99" t="s">
        <v>44</v>
      </c>
      <c r="G274" s="94">
        <v>1</v>
      </c>
      <c r="H274" s="78">
        <v>20</v>
      </c>
      <c r="I274" s="27">
        <v>300</v>
      </c>
      <c r="J274" s="79"/>
      <c r="K274" s="78"/>
      <c r="L274" s="27"/>
      <c r="M274" s="79"/>
      <c r="N274" s="78"/>
      <c r="O274" s="77"/>
      <c r="P274" s="79"/>
      <c r="Q274" s="78"/>
      <c r="R274" s="77"/>
      <c r="S274" s="26">
        <v>1</v>
      </c>
      <c r="T274" s="28">
        <v>15</v>
      </c>
      <c r="U274" s="27">
        <v>5</v>
      </c>
      <c r="V274" s="26"/>
      <c r="W274" s="28"/>
    </row>
    <row r="275" spans="1:26" x14ac:dyDescent="0.2">
      <c r="A275" s="154" t="s">
        <v>250</v>
      </c>
      <c r="B275" s="155"/>
      <c r="C275" s="156"/>
      <c r="D275" s="73">
        <f>SUM(D268:D274)</f>
        <v>180</v>
      </c>
      <c r="E275" s="73">
        <f t="shared" ref="E275:W275" si="40">SUM(E268:E274)</f>
        <v>9</v>
      </c>
      <c r="F275" s="73"/>
      <c r="G275" s="73">
        <f t="shared" si="40"/>
        <v>4.5</v>
      </c>
      <c r="H275" s="73">
        <f t="shared" si="40"/>
        <v>100</v>
      </c>
      <c r="I275" s="73"/>
      <c r="J275" s="73">
        <f t="shared" si="40"/>
        <v>0</v>
      </c>
      <c r="K275" s="73">
        <f t="shared" si="40"/>
        <v>0</v>
      </c>
      <c r="L275" s="73"/>
      <c r="M275" s="73">
        <f t="shared" si="40"/>
        <v>0</v>
      </c>
      <c r="N275" s="73">
        <f t="shared" si="40"/>
        <v>0</v>
      </c>
      <c r="O275" s="73"/>
      <c r="P275" s="73">
        <f t="shared" si="40"/>
        <v>0</v>
      </c>
      <c r="Q275" s="73">
        <f t="shared" si="40"/>
        <v>0</v>
      </c>
      <c r="R275" s="73"/>
      <c r="S275" s="73">
        <f t="shared" si="40"/>
        <v>4.5</v>
      </c>
      <c r="T275" s="73">
        <f t="shared" si="40"/>
        <v>80</v>
      </c>
      <c r="U275" s="73"/>
      <c r="V275" s="73">
        <f t="shared" si="40"/>
        <v>0</v>
      </c>
      <c r="W275" s="73">
        <f t="shared" si="40"/>
        <v>0</v>
      </c>
    </row>
    <row r="276" spans="1:26" x14ac:dyDescent="0.2">
      <c r="A276" s="31" t="s">
        <v>326</v>
      </c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3"/>
    </row>
    <row r="277" spans="1:26" x14ac:dyDescent="0.2">
      <c r="A277" s="49"/>
      <c r="B277" s="9"/>
      <c r="C277" s="76"/>
      <c r="D277" s="28"/>
      <c r="E277" s="26"/>
      <c r="F277" s="99"/>
      <c r="G277" s="26"/>
      <c r="H277" s="78"/>
      <c r="I277" s="27"/>
      <c r="J277" s="79"/>
      <c r="K277" s="78"/>
      <c r="L277" s="27"/>
      <c r="M277" s="79"/>
      <c r="N277" s="78"/>
      <c r="O277" s="77"/>
      <c r="P277" s="79"/>
      <c r="Q277" s="78"/>
      <c r="R277" s="77"/>
      <c r="S277" s="26"/>
      <c r="T277" s="28"/>
      <c r="U277" s="27"/>
      <c r="V277" s="26"/>
      <c r="W277" s="28"/>
      <c r="Z277" s="30"/>
    </row>
    <row r="278" spans="1:26" x14ac:dyDescent="0.2">
      <c r="A278" s="154" t="s">
        <v>252</v>
      </c>
      <c r="B278" s="155"/>
      <c r="C278" s="156"/>
      <c r="D278" s="73">
        <f>SUM(D277:D277)</f>
        <v>0</v>
      </c>
      <c r="E278" s="73">
        <f t="shared" ref="E278:W278" si="41">SUM(E277:E277)</f>
        <v>0</v>
      </c>
      <c r="F278" s="73"/>
      <c r="G278" s="73">
        <f t="shared" si="41"/>
        <v>0</v>
      </c>
      <c r="H278" s="73">
        <f t="shared" si="41"/>
        <v>0</v>
      </c>
      <c r="I278" s="73"/>
      <c r="J278" s="73">
        <f t="shared" si="41"/>
        <v>0</v>
      </c>
      <c r="K278" s="73">
        <f t="shared" si="41"/>
        <v>0</v>
      </c>
      <c r="L278" s="73"/>
      <c r="M278" s="73">
        <f t="shared" si="41"/>
        <v>0</v>
      </c>
      <c r="N278" s="73">
        <f t="shared" si="41"/>
        <v>0</v>
      </c>
      <c r="O278" s="73"/>
      <c r="P278" s="73">
        <f t="shared" si="41"/>
        <v>0</v>
      </c>
      <c r="Q278" s="73">
        <f t="shared" si="41"/>
        <v>0</v>
      </c>
      <c r="R278" s="73"/>
      <c r="S278" s="73">
        <f t="shared" si="41"/>
        <v>0</v>
      </c>
      <c r="T278" s="73">
        <f t="shared" si="41"/>
        <v>0</v>
      </c>
      <c r="U278" s="73"/>
      <c r="V278" s="73">
        <f t="shared" si="41"/>
        <v>0</v>
      </c>
      <c r="W278" s="73">
        <f t="shared" si="41"/>
        <v>0</v>
      </c>
    </row>
    <row r="279" spans="1:26" x14ac:dyDescent="0.2">
      <c r="A279" s="31" t="s">
        <v>251</v>
      </c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3"/>
      <c r="Y279" s="30"/>
    </row>
    <row r="280" spans="1:26" ht="15.75" x14ac:dyDescent="0.2">
      <c r="A280" s="69" t="s">
        <v>195</v>
      </c>
      <c r="B280" s="24" t="s">
        <v>297</v>
      </c>
      <c r="C280" s="70" t="s">
        <v>349</v>
      </c>
      <c r="D280" s="28">
        <f>SUM(H280,K280,N280,T280,W280)</f>
        <v>300</v>
      </c>
      <c r="E280" s="26">
        <f>SUM(G280,J280,M280,S280,V280)</f>
        <v>11</v>
      </c>
      <c r="F280" s="99"/>
      <c r="G280" s="100"/>
      <c r="H280" s="78"/>
      <c r="I280" s="27"/>
      <c r="J280" s="79"/>
      <c r="K280" s="78"/>
      <c r="L280" s="77"/>
      <c r="M280" s="79"/>
      <c r="N280" s="78"/>
      <c r="O280" s="77"/>
      <c r="P280" s="79"/>
      <c r="Q280" s="78"/>
      <c r="R280" s="77"/>
      <c r="S280" s="26"/>
      <c r="T280" s="28"/>
      <c r="U280" s="27"/>
      <c r="V280" s="26">
        <v>11</v>
      </c>
      <c r="W280" s="28">
        <v>300</v>
      </c>
    </row>
    <row r="281" spans="1:26" x14ac:dyDescent="0.2">
      <c r="A281" s="154" t="s">
        <v>253</v>
      </c>
      <c r="B281" s="155"/>
      <c r="C281" s="156"/>
      <c r="D281" s="73">
        <f>SUM(D280)</f>
        <v>300</v>
      </c>
      <c r="E281" s="73">
        <f t="shared" ref="E281:W281" si="42">SUM(E280)</f>
        <v>11</v>
      </c>
      <c r="F281" s="73"/>
      <c r="G281" s="73">
        <f t="shared" si="42"/>
        <v>0</v>
      </c>
      <c r="H281" s="73">
        <f t="shared" si="42"/>
        <v>0</v>
      </c>
      <c r="I281" s="73"/>
      <c r="J281" s="73">
        <f t="shared" si="42"/>
        <v>0</v>
      </c>
      <c r="K281" s="73">
        <f t="shared" si="42"/>
        <v>0</v>
      </c>
      <c r="L281" s="73"/>
      <c r="M281" s="73">
        <f t="shared" si="42"/>
        <v>0</v>
      </c>
      <c r="N281" s="73">
        <f t="shared" si="42"/>
        <v>0</v>
      </c>
      <c r="O281" s="73"/>
      <c r="P281" s="73">
        <f t="shared" si="42"/>
        <v>0</v>
      </c>
      <c r="Q281" s="73">
        <f t="shared" si="42"/>
        <v>0</v>
      </c>
      <c r="R281" s="73"/>
      <c r="S281" s="73">
        <f t="shared" si="42"/>
        <v>0</v>
      </c>
      <c r="T281" s="73">
        <f t="shared" si="42"/>
        <v>0</v>
      </c>
      <c r="U281" s="73"/>
      <c r="V281" s="73">
        <f t="shared" si="42"/>
        <v>11</v>
      </c>
      <c r="W281" s="73">
        <f t="shared" si="42"/>
        <v>300</v>
      </c>
    </row>
    <row r="282" spans="1:26" x14ac:dyDescent="0.2">
      <c r="A282" s="106" t="s">
        <v>254</v>
      </c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8"/>
    </row>
    <row r="283" spans="1:26" x14ac:dyDescent="0.2">
      <c r="A283" s="31" t="s">
        <v>255</v>
      </c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3"/>
    </row>
    <row r="284" spans="1:26" x14ac:dyDescent="0.2">
      <c r="A284" s="49"/>
      <c r="B284" s="4"/>
      <c r="C284" s="81"/>
      <c r="D284" s="28"/>
      <c r="E284" s="26"/>
      <c r="F284" s="99"/>
      <c r="G284" s="100"/>
      <c r="H284" s="78"/>
      <c r="I284" s="27"/>
      <c r="J284" s="79"/>
      <c r="K284" s="78"/>
      <c r="L284" s="77"/>
      <c r="M284" s="79"/>
      <c r="N284" s="78"/>
      <c r="O284" s="77"/>
      <c r="P284" s="79"/>
      <c r="Q284" s="78"/>
      <c r="R284" s="77"/>
      <c r="S284" s="26"/>
      <c r="T284" s="28"/>
      <c r="U284" s="27"/>
      <c r="V284" s="26"/>
      <c r="W284" s="28"/>
    </row>
    <row r="285" spans="1:26" x14ac:dyDescent="0.2">
      <c r="A285" s="177" t="s">
        <v>256</v>
      </c>
      <c r="B285" s="178"/>
      <c r="C285" s="179"/>
      <c r="D285" s="82">
        <f>SUM(D284:D284)</f>
        <v>0</v>
      </c>
      <c r="E285" s="82">
        <f t="shared" ref="E285:W285" si="43">SUM(E284:E284)</f>
        <v>0</v>
      </c>
      <c r="F285" s="82"/>
      <c r="G285" s="82">
        <f t="shared" si="43"/>
        <v>0</v>
      </c>
      <c r="H285" s="82">
        <f t="shared" si="43"/>
        <v>0</v>
      </c>
      <c r="I285" s="82"/>
      <c r="J285" s="82">
        <f t="shared" si="43"/>
        <v>0</v>
      </c>
      <c r="K285" s="82">
        <f t="shared" si="43"/>
        <v>0</v>
      </c>
      <c r="L285" s="82"/>
      <c r="M285" s="82">
        <f t="shared" si="43"/>
        <v>0</v>
      </c>
      <c r="N285" s="82">
        <f t="shared" si="43"/>
        <v>0</v>
      </c>
      <c r="O285" s="82"/>
      <c r="P285" s="82">
        <f t="shared" si="43"/>
        <v>0</v>
      </c>
      <c r="Q285" s="82">
        <f t="shared" si="43"/>
        <v>0</v>
      </c>
      <c r="R285" s="82"/>
      <c r="S285" s="82">
        <f t="shared" si="43"/>
        <v>0</v>
      </c>
      <c r="T285" s="82">
        <f t="shared" si="43"/>
        <v>0</v>
      </c>
      <c r="U285" s="82"/>
      <c r="V285" s="82">
        <f t="shared" si="43"/>
        <v>0</v>
      </c>
      <c r="W285" s="82">
        <f t="shared" si="43"/>
        <v>0</v>
      </c>
    </row>
    <row r="286" spans="1:26" x14ac:dyDescent="0.2">
      <c r="A286" s="102" t="s">
        <v>257</v>
      </c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9"/>
    </row>
    <row r="287" spans="1:26" x14ac:dyDescent="0.2">
      <c r="A287" s="49"/>
      <c r="B287" s="1"/>
      <c r="C287" s="49"/>
      <c r="D287" s="28"/>
      <c r="E287" s="94"/>
      <c r="F287" s="49"/>
      <c r="G287" s="26"/>
      <c r="H287" s="28"/>
      <c r="I287" s="27"/>
      <c r="J287" s="26"/>
      <c r="K287" s="28"/>
      <c r="L287" s="27"/>
      <c r="M287" s="26"/>
      <c r="N287" s="28"/>
      <c r="O287" s="27"/>
      <c r="P287" s="26"/>
      <c r="Q287" s="28"/>
      <c r="R287" s="27"/>
      <c r="S287" s="26"/>
      <c r="T287" s="28"/>
      <c r="U287" s="27"/>
      <c r="V287" s="26"/>
      <c r="W287" s="28"/>
    </row>
    <row r="288" spans="1:26" x14ac:dyDescent="0.2">
      <c r="A288" s="157" t="s">
        <v>258</v>
      </c>
      <c r="B288" s="158"/>
      <c r="C288" s="159"/>
      <c r="D288" s="82">
        <f>SUM(D287:D287)</f>
        <v>0</v>
      </c>
      <c r="E288" s="82">
        <f>SUM(E287:E287)</f>
        <v>0</v>
      </c>
      <c r="F288" s="82"/>
      <c r="G288" s="82">
        <f>SUM(G287:G287)</f>
        <v>0</v>
      </c>
      <c r="H288" s="82">
        <f>SUM(H287:H287)</f>
        <v>0</v>
      </c>
      <c r="I288" s="82"/>
      <c r="J288" s="82"/>
      <c r="K288" s="82">
        <f>SUM(K287:K287)</f>
        <v>0</v>
      </c>
      <c r="L288" s="82"/>
      <c r="M288" s="82"/>
      <c r="N288" s="82">
        <f>SUM(N287:N287)</f>
        <v>0</v>
      </c>
      <c r="O288" s="82"/>
      <c r="P288" s="82"/>
      <c r="Q288" s="82"/>
      <c r="R288" s="82"/>
      <c r="S288" s="82">
        <f>SUM(S287:S287)</f>
        <v>0</v>
      </c>
      <c r="T288" s="82"/>
      <c r="U288" s="82">
        <f>SUM(U287:U287)</f>
        <v>0</v>
      </c>
      <c r="V288" s="82">
        <f>SUM(V287:V287)</f>
        <v>0</v>
      </c>
      <c r="W288" s="82">
        <f>SUM(W287:W287)</f>
        <v>0</v>
      </c>
    </row>
    <row r="289" spans="1:23" x14ac:dyDescent="0.2">
      <c r="A289" s="212" t="s">
        <v>62</v>
      </c>
      <c r="B289" s="213"/>
      <c r="C289" s="214"/>
      <c r="D289" s="83">
        <f>SUM(D255,D258,D266,D275,D278,D281,D285)</f>
        <v>670</v>
      </c>
      <c r="E289" s="83">
        <f t="shared" ref="E289:W289" si="44">SUM(E255,E258,E266,E275,E278,E281,E285)</f>
        <v>30</v>
      </c>
      <c r="F289" s="83"/>
      <c r="G289" s="83">
        <f t="shared" si="44"/>
        <v>7</v>
      </c>
      <c r="H289" s="83">
        <f t="shared" si="44"/>
        <v>145</v>
      </c>
      <c r="I289" s="83"/>
      <c r="J289" s="83">
        <f t="shared" si="44"/>
        <v>0</v>
      </c>
      <c r="K289" s="83">
        <f t="shared" si="44"/>
        <v>0</v>
      </c>
      <c r="L289" s="83"/>
      <c r="M289" s="83">
        <f t="shared" si="44"/>
        <v>0</v>
      </c>
      <c r="N289" s="83">
        <f t="shared" si="44"/>
        <v>0</v>
      </c>
      <c r="O289" s="83"/>
      <c r="P289" s="83">
        <f t="shared" si="44"/>
        <v>6.5</v>
      </c>
      <c r="Q289" s="83">
        <f t="shared" si="44"/>
        <v>130</v>
      </c>
      <c r="R289" s="83"/>
      <c r="S289" s="83">
        <f t="shared" si="44"/>
        <v>5.5</v>
      </c>
      <c r="T289" s="83">
        <f t="shared" si="44"/>
        <v>95</v>
      </c>
      <c r="U289" s="83"/>
      <c r="V289" s="83">
        <f t="shared" si="44"/>
        <v>11</v>
      </c>
      <c r="W289" s="83">
        <f t="shared" si="44"/>
        <v>300</v>
      </c>
    </row>
    <row r="290" spans="1:23" x14ac:dyDescent="0.2">
      <c r="A290" s="84"/>
      <c r="B290" s="84"/>
      <c r="C290" s="84"/>
      <c r="D290" s="52"/>
      <c r="E290" s="52"/>
      <c r="F290" s="85"/>
      <c r="G290" s="85"/>
      <c r="H290" s="85"/>
      <c r="I290" s="85"/>
      <c r="J290" s="85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">
      <c r="A291" s="46"/>
      <c r="B291" s="46"/>
      <c r="C291" s="46"/>
      <c r="D291" s="52"/>
      <c r="E291" s="52"/>
      <c r="F291" s="85"/>
      <c r="G291" s="85"/>
      <c r="H291" s="85"/>
      <c r="I291" s="85"/>
      <c r="J291" s="85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">
      <c r="A292" s="46"/>
      <c r="B292" s="46"/>
      <c r="C292" s="46"/>
      <c r="D292" s="52"/>
      <c r="E292" s="52"/>
      <c r="F292" s="85"/>
      <c r="G292" s="85"/>
      <c r="H292" s="85"/>
      <c r="I292" s="85"/>
      <c r="J292" s="85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">
      <c r="A293" s="46"/>
      <c r="B293" s="46"/>
      <c r="C293" s="86" t="s">
        <v>16</v>
      </c>
      <c r="F293" s="52"/>
      <c r="G293" s="52"/>
      <c r="H293" s="46"/>
      <c r="I293" s="46"/>
      <c r="J293" s="46"/>
      <c r="K293" s="46"/>
      <c r="L293" s="46"/>
      <c r="M293" s="46"/>
      <c r="N293" s="46"/>
      <c r="O293" s="52"/>
      <c r="P293" s="52"/>
      <c r="Q293" s="52"/>
      <c r="R293" s="52"/>
      <c r="S293" s="52"/>
      <c r="T293" s="52"/>
      <c r="U293" s="52"/>
      <c r="V293" s="52"/>
      <c r="W293" s="52"/>
    </row>
    <row r="294" spans="1:23" x14ac:dyDescent="0.2">
      <c r="A294" s="46"/>
      <c r="B294" s="46"/>
      <c r="C294" s="7" t="s">
        <v>27</v>
      </c>
      <c r="D294" s="34">
        <v>0</v>
      </c>
      <c r="F294" s="52"/>
      <c r="G294" s="52"/>
      <c r="H294" s="6"/>
      <c r="I294" s="6"/>
      <c r="J294" s="6"/>
      <c r="K294" s="6"/>
      <c r="L294" s="6"/>
      <c r="M294" s="6"/>
      <c r="N294" s="6"/>
      <c r="O294" s="52"/>
      <c r="P294" s="52"/>
      <c r="Q294" s="52"/>
      <c r="R294" s="52"/>
      <c r="S294" s="52"/>
      <c r="T294" s="52"/>
      <c r="U294" s="52"/>
      <c r="V294" s="52"/>
      <c r="W294" s="52"/>
    </row>
    <row r="295" spans="1:23" x14ac:dyDescent="0.2">
      <c r="A295" s="46"/>
      <c r="B295" s="46"/>
      <c r="C295" s="87" t="s">
        <v>28</v>
      </c>
      <c r="D295" s="34">
        <f>SUM(H289,K289,N289)</f>
        <v>145</v>
      </c>
      <c r="F295" s="52"/>
      <c r="G295" s="52"/>
      <c r="H295" s="6"/>
      <c r="I295" s="6"/>
      <c r="J295" s="6"/>
      <c r="K295" s="6"/>
      <c r="L295" s="6"/>
      <c r="M295" s="6"/>
      <c r="N295" s="6"/>
      <c r="O295" s="52"/>
      <c r="P295" s="52"/>
      <c r="Q295" s="52"/>
      <c r="R295" s="52"/>
      <c r="S295" s="52"/>
      <c r="T295" s="52"/>
      <c r="U295" s="52"/>
      <c r="V295" s="52"/>
      <c r="W295" s="52"/>
    </row>
    <row r="296" spans="1:23" x14ac:dyDescent="0.2">
      <c r="A296" s="46"/>
      <c r="B296" s="46"/>
      <c r="C296" s="87" t="s">
        <v>4</v>
      </c>
      <c r="D296" s="34">
        <f>SUM(G289,J289,M289)</f>
        <v>7</v>
      </c>
      <c r="F296" s="52"/>
      <c r="G296" s="52"/>
      <c r="H296" s="6"/>
      <c r="I296" s="6"/>
      <c r="J296" s="6"/>
      <c r="K296" s="6"/>
      <c r="L296" s="6"/>
      <c r="M296" s="6"/>
      <c r="N296" s="6"/>
      <c r="O296" s="52"/>
      <c r="P296" s="52"/>
      <c r="Q296" s="52"/>
      <c r="R296" s="52"/>
      <c r="S296" s="52"/>
      <c r="T296" s="52"/>
      <c r="U296" s="52"/>
      <c r="V296" s="52"/>
      <c r="W296" s="52"/>
    </row>
    <row r="297" spans="1:23" x14ac:dyDescent="0.2">
      <c r="A297" s="46"/>
      <c r="B297" s="46"/>
      <c r="C297" s="88"/>
      <c r="D297" s="6"/>
      <c r="F297" s="52"/>
      <c r="G297" s="52"/>
      <c r="H297" s="6"/>
      <c r="I297" s="6"/>
      <c r="J297" s="6"/>
      <c r="K297" s="6"/>
      <c r="L297" s="6"/>
      <c r="M297" s="6"/>
      <c r="N297" s="6"/>
      <c r="O297" s="52"/>
      <c r="P297" s="52"/>
      <c r="Q297" s="52"/>
      <c r="R297" s="52"/>
      <c r="S297" s="52"/>
      <c r="T297" s="52"/>
      <c r="U297" s="52"/>
      <c r="V297" s="52"/>
      <c r="W297" s="52"/>
    </row>
    <row r="298" spans="1:23" x14ac:dyDescent="0.2">
      <c r="A298" s="46"/>
      <c r="B298" s="46"/>
      <c r="C298" s="86" t="s">
        <v>17</v>
      </c>
      <c r="D298" s="6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</row>
    <row r="299" spans="1:23" x14ac:dyDescent="0.2">
      <c r="A299" s="46"/>
      <c r="B299" s="46"/>
      <c r="C299" s="7" t="s">
        <v>27</v>
      </c>
      <c r="D299" s="34">
        <v>3</v>
      </c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</row>
    <row r="300" spans="1:23" x14ac:dyDescent="0.2">
      <c r="A300" s="5"/>
      <c r="B300" s="5"/>
      <c r="C300" s="7" t="s">
        <v>28</v>
      </c>
      <c r="D300" s="89">
        <f>SUM(Q289,T289,W289)</f>
        <v>525</v>
      </c>
      <c r="E300" s="52"/>
      <c r="F300" s="52"/>
      <c r="G300" s="52"/>
      <c r="H300" s="52"/>
      <c r="I300" s="52"/>
      <c r="J300" s="52"/>
      <c r="K300" s="52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x14ac:dyDescent="0.2">
      <c r="A301" s="46"/>
      <c r="B301" s="46"/>
      <c r="C301" s="87" t="s">
        <v>4</v>
      </c>
      <c r="D301" s="89">
        <f>SUM(P289,S289,V289)</f>
        <v>23</v>
      </c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</row>
    <row r="302" spans="1:23" x14ac:dyDescent="0.2">
      <c r="A302" s="5"/>
      <c r="B302" s="5"/>
      <c r="C302" s="90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5"/>
      <c r="P302" s="5"/>
      <c r="Q302" s="5"/>
      <c r="R302" s="5"/>
      <c r="S302" s="5"/>
      <c r="T302" s="5"/>
      <c r="U302" s="5"/>
      <c r="V302" s="5"/>
      <c r="W302" s="5"/>
    </row>
    <row r="303" spans="1:23" x14ac:dyDescent="0.2">
      <c r="A303" s="5"/>
      <c r="B303" s="5"/>
      <c r="C303" s="90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5"/>
      <c r="P303" s="5"/>
      <c r="Q303" s="5"/>
      <c r="R303" s="5"/>
      <c r="S303" s="5"/>
      <c r="T303" s="5"/>
      <c r="U303" s="5"/>
      <c r="V303" s="5"/>
      <c r="W303" s="5"/>
    </row>
    <row r="304" spans="1:23" x14ac:dyDescent="0.2">
      <c r="A304" s="5"/>
      <c r="B304" s="5"/>
      <c r="C304" s="90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5"/>
      <c r="P304" s="5"/>
      <c r="Q304" s="5"/>
      <c r="R304" s="5"/>
      <c r="S304" s="5"/>
      <c r="T304" s="5"/>
      <c r="U304" s="5"/>
      <c r="V304" s="5"/>
      <c r="W304" s="5"/>
    </row>
    <row r="305" spans="1:23" x14ac:dyDescent="0.2">
      <c r="A305" s="5"/>
      <c r="B305" s="5"/>
      <c r="C305" s="90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5"/>
      <c r="P305" s="5"/>
      <c r="Q305" s="5"/>
      <c r="R305" s="5"/>
      <c r="S305" s="5"/>
      <c r="T305" s="5"/>
      <c r="U305" s="5"/>
      <c r="V305" s="5"/>
      <c r="W305" s="5"/>
    </row>
    <row r="306" spans="1:23" x14ac:dyDescent="0.2">
      <c r="A306" s="5"/>
      <c r="B306" s="5"/>
      <c r="C306" s="90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5"/>
      <c r="P306" s="5"/>
      <c r="Q306" s="5"/>
      <c r="R306" s="5"/>
      <c r="S306" s="5"/>
      <c r="T306" s="5"/>
      <c r="U306" s="5"/>
      <c r="V306" s="5"/>
      <c r="W306" s="5"/>
    </row>
    <row r="307" spans="1:23" x14ac:dyDescent="0.2">
      <c r="A307" s="5"/>
      <c r="B307" s="5"/>
      <c r="C307" s="90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5"/>
      <c r="P307" s="5"/>
      <c r="Q307" s="5"/>
      <c r="R307" s="5"/>
      <c r="S307" s="5"/>
      <c r="T307" s="5"/>
      <c r="U307" s="5"/>
      <c r="V307" s="5"/>
      <c r="W307" s="5"/>
    </row>
    <row r="308" spans="1:23" x14ac:dyDescent="0.2">
      <c r="A308" s="5"/>
      <c r="B308" s="5"/>
      <c r="C308" s="90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5"/>
      <c r="P308" s="5"/>
      <c r="Q308" s="5"/>
      <c r="R308" s="5"/>
      <c r="S308" s="5"/>
      <c r="T308" s="5"/>
      <c r="U308" s="5"/>
      <c r="V308" s="5"/>
      <c r="W308" s="5"/>
    </row>
    <row r="309" spans="1:23" x14ac:dyDescent="0.2">
      <c r="A309" s="5"/>
      <c r="B309" s="5"/>
      <c r="C309" s="90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5"/>
      <c r="P309" s="5"/>
      <c r="Q309" s="5"/>
      <c r="R309" s="5"/>
      <c r="S309" s="5"/>
      <c r="T309" s="5"/>
      <c r="U309" s="5"/>
      <c r="V309" s="5"/>
      <c r="W309" s="5"/>
    </row>
    <row r="310" spans="1:23" x14ac:dyDescent="0.2">
      <c r="A310" s="5"/>
      <c r="B310" s="5"/>
      <c r="C310" s="90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5"/>
      <c r="P310" s="5"/>
      <c r="Q310" s="5"/>
      <c r="R310" s="5"/>
      <c r="S310" s="5"/>
      <c r="T310" s="5"/>
      <c r="U310" s="5"/>
      <c r="V310" s="5"/>
      <c r="W310" s="5"/>
    </row>
    <row r="311" spans="1:23" x14ac:dyDescent="0.2">
      <c r="A311" s="5"/>
      <c r="B311" s="5"/>
      <c r="C311" s="90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5"/>
      <c r="P311" s="5"/>
      <c r="Q311" s="5"/>
      <c r="R311" s="5"/>
      <c r="S311" s="5"/>
      <c r="T311" s="5"/>
      <c r="U311" s="5"/>
      <c r="V311" s="5"/>
      <c r="W311" s="5"/>
    </row>
    <row r="312" spans="1:23" x14ac:dyDescent="0.2">
      <c r="A312" s="5"/>
      <c r="B312" s="5"/>
      <c r="C312" s="90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5"/>
      <c r="P312" s="5"/>
      <c r="Q312" s="5"/>
      <c r="R312" s="5"/>
      <c r="S312" s="5"/>
      <c r="T312" s="5"/>
      <c r="U312" s="5"/>
      <c r="V312" s="5"/>
      <c r="W312" s="5"/>
    </row>
    <row r="313" spans="1:23" x14ac:dyDescent="0.2">
      <c r="A313" s="5"/>
      <c r="B313" s="5"/>
      <c r="C313" s="90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5"/>
      <c r="P313" s="5"/>
      <c r="Q313" s="5"/>
      <c r="R313" s="5"/>
      <c r="S313" s="5"/>
      <c r="T313" s="5"/>
      <c r="U313" s="5"/>
      <c r="V313" s="5"/>
      <c r="W313" s="5"/>
    </row>
    <row r="314" spans="1:23" x14ac:dyDescent="0.2">
      <c r="A314" s="5"/>
      <c r="B314" s="5"/>
      <c r="C314" s="90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5"/>
      <c r="P314" s="5"/>
      <c r="Q314" s="5"/>
      <c r="R314" s="5"/>
      <c r="S314" s="5"/>
      <c r="T314" s="5"/>
      <c r="U314" s="5"/>
      <c r="V314" s="5"/>
      <c r="W314" s="5"/>
    </row>
    <row r="315" spans="1:23" x14ac:dyDescent="0.2">
      <c r="A315" s="5"/>
      <c r="B315" s="5"/>
      <c r="C315" s="90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5"/>
      <c r="P315" s="5"/>
      <c r="Q315" s="5"/>
      <c r="R315" s="5"/>
      <c r="S315" s="5"/>
      <c r="T315" s="5"/>
      <c r="U315" s="5"/>
      <c r="V315" s="5"/>
      <c r="W315" s="5"/>
    </row>
    <row r="316" spans="1:23" x14ac:dyDescent="0.2">
      <c r="A316" s="5"/>
      <c r="B316" s="5"/>
      <c r="C316" s="90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5"/>
      <c r="P316" s="5"/>
      <c r="Q316" s="5"/>
      <c r="R316" s="5"/>
      <c r="S316" s="5"/>
      <c r="T316" s="5"/>
      <c r="U316" s="5"/>
      <c r="V316" s="5"/>
      <c r="W316" s="5"/>
    </row>
    <row r="317" spans="1:23" x14ac:dyDescent="0.2">
      <c r="A317" s="5"/>
      <c r="B317" s="5"/>
      <c r="C317" s="90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5"/>
      <c r="P317" s="5"/>
      <c r="Q317" s="5"/>
      <c r="R317" s="5"/>
      <c r="S317" s="5"/>
      <c r="T317" s="5"/>
      <c r="U317" s="5"/>
      <c r="V317" s="5"/>
      <c r="W317" s="5"/>
    </row>
    <row r="318" spans="1:23" x14ac:dyDescent="0.2">
      <c r="A318" s="5"/>
      <c r="B318" s="5"/>
      <c r="C318" s="90"/>
      <c r="D318" s="101"/>
      <c r="E318" s="101"/>
      <c r="F318" s="47"/>
      <c r="G318" s="101"/>
      <c r="H318" s="101"/>
      <c r="I318" s="101"/>
      <c r="J318" s="101"/>
      <c r="K318" s="101"/>
      <c r="L318" s="101"/>
      <c r="M318" s="101"/>
      <c r="N318" s="101"/>
      <c r="O318" s="5"/>
      <c r="P318" s="5"/>
      <c r="Q318" s="5"/>
      <c r="R318" s="5"/>
      <c r="S318" s="5"/>
      <c r="T318" s="5"/>
      <c r="U318" s="5"/>
      <c r="V318" s="5"/>
      <c r="W318" s="5"/>
    </row>
    <row r="319" spans="1:23" x14ac:dyDescent="0.2">
      <c r="A319" s="5"/>
      <c r="B319" s="5"/>
      <c r="C319" s="90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5"/>
      <c r="P319" s="5"/>
      <c r="Q319" s="5"/>
      <c r="R319" s="5"/>
      <c r="S319" s="5"/>
      <c r="T319" s="5"/>
      <c r="U319" s="5"/>
      <c r="V319" s="5"/>
      <c r="W319" s="5"/>
    </row>
    <row r="320" spans="1:23" x14ac:dyDescent="0.2">
      <c r="A320" s="5"/>
      <c r="B320" s="5"/>
      <c r="C320" s="90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5"/>
      <c r="P320" s="5"/>
      <c r="Q320" s="5"/>
      <c r="R320" s="5"/>
      <c r="S320" s="5"/>
      <c r="T320" s="5"/>
      <c r="U320" s="5"/>
      <c r="V320" s="5"/>
      <c r="W320" s="5"/>
    </row>
    <row r="321" spans="1:23" x14ac:dyDescent="0.2">
      <c r="A321" s="5"/>
      <c r="B321" s="5"/>
      <c r="C321" s="90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5"/>
      <c r="P321" s="5"/>
      <c r="Q321" s="5"/>
      <c r="R321" s="5"/>
      <c r="S321" s="5"/>
      <c r="T321" s="5"/>
      <c r="U321" s="5"/>
      <c r="V321" s="5"/>
      <c r="W321" s="5"/>
    </row>
    <row r="322" spans="1:23" x14ac:dyDescent="0.2">
      <c r="A322" s="5"/>
      <c r="B322" s="5"/>
      <c r="C322" s="90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5"/>
      <c r="P322" s="5"/>
      <c r="Q322" s="5"/>
      <c r="R322" s="5"/>
      <c r="S322" s="5"/>
      <c r="T322" s="5"/>
      <c r="U322" s="5"/>
      <c r="V322" s="5"/>
      <c r="W322" s="5"/>
    </row>
    <row r="323" spans="1:23" x14ac:dyDescent="0.2">
      <c r="A323" s="204" t="s">
        <v>13</v>
      </c>
      <c r="B323" s="204"/>
      <c r="C323" s="175" t="s">
        <v>385</v>
      </c>
      <c r="D323" s="175"/>
      <c r="E323" s="175"/>
      <c r="F323" s="175"/>
      <c r="G323" s="175"/>
      <c r="H323" s="175"/>
      <c r="I323" s="175"/>
      <c r="J323" s="175"/>
      <c r="K323" s="175"/>
      <c r="L323" s="175"/>
      <c r="M323" s="175"/>
      <c r="N323" s="175"/>
      <c r="O323" s="174" t="s">
        <v>346</v>
      </c>
      <c r="P323" s="174"/>
      <c r="Q323" s="174"/>
      <c r="R323" s="174"/>
      <c r="S323" s="174"/>
      <c r="T323" s="174"/>
      <c r="U323" s="174"/>
      <c r="V323" s="174"/>
      <c r="W323" s="174"/>
    </row>
    <row r="324" spans="1:23" x14ac:dyDescent="0.2">
      <c r="A324" s="204" t="s">
        <v>12</v>
      </c>
      <c r="B324" s="204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162" t="s">
        <v>347</v>
      </c>
      <c r="P324" s="162"/>
      <c r="Q324" s="162"/>
      <c r="R324" s="162"/>
      <c r="S324" s="162"/>
      <c r="T324" s="162"/>
      <c r="U324" s="162"/>
      <c r="V324" s="162"/>
      <c r="W324" s="162"/>
    </row>
    <row r="325" spans="1:23" x14ac:dyDescent="0.2">
      <c r="A325" s="204" t="s">
        <v>0</v>
      </c>
      <c r="B325" s="204"/>
      <c r="C325" s="175" t="s">
        <v>77</v>
      </c>
      <c r="D325" s="175"/>
      <c r="E325" s="175"/>
      <c r="F325" s="175"/>
      <c r="G325" s="175"/>
      <c r="H325" s="175"/>
      <c r="I325" s="175"/>
      <c r="J325" s="175"/>
      <c r="K325" s="175"/>
      <c r="L325" s="175"/>
      <c r="M325" s="175"/>
      <c r="N325" s="175"/>
      <c r="O325" s="58"/>
      <c r="P325" s="58"/>
      <c r="Q325" s="58"/>
      <c r="R325" s="58"/>
      <c r="S325" s="58"/>
      <c r="T325" s="58"/>
      <c r="U325" s="58"/>
      <c r="V325" s="58"/>
      <c r="W325" s="58"/>
    </row>
    <row r="326" spans="1:23" x14ac:dyDescent="0.2">
      <c r="A326" s="35"/>
      <c r="B326" s="35"/>
      <c r="C326" s="175" t="s">
        <v>329</v>
      </c>
      <c r="D326" s="175"/>
      <c r="E326" s="175"/>
      <c r="F326" s="175"/>
      <c r="G326" s="175"/>
      <c r="H326" s="175"/>
      <c r="I326" s="175"/>
      <c r="J326" s="175"/>
      <c r="K326" s="175"/>
      <c r="L326" s="175"/>
      <c r="M326" s="175"/>
      <c r="N326" s="175"/>
      <c r="O326" s="113"/>
      <c r="P326" s="113"/>
      <c r="Q326" s="113"/>
      <c r="R326" s="113"/>
      <c r="S326" s="113"/>
      <c r="T326" s="113"/>
      <c r="U326" s="113"/>
      <c r="V326" s="113"/>
      <c r="W326" s="113"/>
    </row>
    <row r="327" spans="1:23" x14ac:dyDescent="0.2">
      <c r="A327" s="35"/>
      <c r="B327" s="35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8"/>
      <c r="P327" s="58"/>
      <c r="Q327" s="58"/>
      <c r="R327" s="58"/>
      <c r="S327" s="58"/>
      <c r="T327" s="58"/>
      <c r="U327" s="58"/>
      <c r="V327" s="58"/>
      <c r="W327" s="58"/>
    </row>
    <row r="328" spans="1:23" ht="13.15" customHeight="1" x14ac:dyDescent="0.2">
      <c r="A328" s="184" t="s">
        <v>14</v>
      </c>
      <c r="B328" s="187" t="s">
        <v>2</v>
      </c>
      <c r="C328" s="187" t="s">
        <v>3</v>
      </c>
      <c r="D328" s="180" t="s">
        <v>21</v>
      </c>
      <c r="E328" s="181"/>
      <c r="F328" s="181"/>
      <c r="G328" s="160" t="s">
        <v>76</v>
      </c>
      <c r="H328" s="160"/>
      <c r="I328" s="160"/>
      <c r="J328" s="160"/>
      <c r="K328" s="160"/>
      <c r="L328" s="160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</row>
    <row r="329" spans="1:23" ht="27" customHeight="1" x14ac:dyDescent="0.2">
      <c r="A329" s="185"/>
      <c r="B329" s="188"/>
      <c r="C329" s="188"/>
      <c r="D329" s="182" t="s">
        <v>18</v>
      </c>
      <c r="E329" s="193" t="s">
        <v>4</v>
      </c>
      <c r="F329" s="161" t="s">
        <v>5</v>
      </c>
      <c r="G329" s="166" t="s">
        <v>16</v>
      </c>
      <c r="H329" s="167"/>
      <c r="I329" s="167"/>
      <c r="J329" s="167"/>
      <c r="K329" s="167"/>
      <c r="L329" s="167"/>
      <c r="M329" s="167"/>
      <c r="N329" s="167"/>
      <c r="O329" s="168"/>
      <c r="P329" s="166" t="s">
        <v>17</v>
      </c>
      <c r="Q329" s="167"/>
      <c r="R329" s="167"/>
      <c r="S329" s="167"/>
      <c r="T329" s="167"/>
      <c r="U329" s="167"/>
      <c r="V329" s="167"/>
      <c r="W329" s="168"/>
    </row>
    <row r="330" spans="1:23" ht="25.15" customHeight="1" x14ac:dyDescent="0.2">
      <c r="A330" s="185"/>
      <c r="B330" s="188"/>
      <c r="C330" s="188"/>
      <c r="D330" s="182"/>
      <c r="E330" s="193"/>
      <c r="F330" s="161"/>
      <c r="G330" s="163" t="s">
        <v>120</v>
      </c>
      <c r="H330" s="164"/>
      <c r="I330" s="165"/>
      <c r="J330" s="163" t="s">
        <v>7</v>
      </c>
      <c r="K330" s="164"/>
      <c r="L330" s="165"/>
      <c r="M330" s="163" t="s">
        <v>8</v>
      </c>
      <c r="N330" s="164"/>
      <c r="O330" s="165"/>
      <c r="P330" s="163" t="s">
        <v>7</v>
      </c>
      <c r="Q330" s="164"/>
      <c r="R330" s="165"/>
      <c r="S330" s="163" t="s">
        <v>19</v>
      </c>
      <c r="T330" s="164"/>
      <c r="U330" s="165"/>
      <c r="V330" s="163" t="s">
        <v>11</v>
      </c>
      <c r="W330" s="165"/>
    </row>
    <row r="331" spans="1:23" ht="59.45" customHeight="1" x14ac:dyDescent="0.2">
      <c r="A331" s="186"/>
      <c r="B331" s="189"/>
      <c r="C331" s="189"/>
      <c r="D331" s="182"/>
      <c r="E331" s="193"/>
      <c r="F331" s="161"/>
      <c r="G331" s="92" t="s">
        <v>4</v>
      </c>
      <c r="H331" s="66" t="s">
        <v>9</v>
      </c>
      <c r="I331" s="93" t="s">
        <v>20</v>
      </c>
      <c r="J331" s="92" t="s">
        <v>4</v>
      </c>
      <c r="K331" s="63" t="s">
        <v>9</v>
      </c>
      <c r="L331" s="64" t="s">
        <v>20</v>
      </c>
      <c r="M331" s="65" t="s">
        <v>4</v>
      </c>
      <c r="N331" s="63" t="s">
        <v>9</v>
      </c>
      <c r="O331" s="64" t="s">
        <v>20</v>
      </c>
      <c r="P331" s="65" t="s">
        <v>4</v>
      </c>
      <c r="Q331" s="63" t="s">
        <v>9</v>
      </c>
      <c r="R331" s="64" t="s">
        <v>20</v>
      </c>
      <c r="S331" s="92" t="s">
        <v>4</v>
      </c>
      <c r="T331" s="66" t="s">
        <v>9</v>
      </c>
      <c r="U331" s="93" t="s">
        <v>20</v>
      </c>
      <c r="V331" s="65" t="s">
        <v>4</v>
      </c>
      <c r="W331" s="63" t="s">
        <v>9</v>
      </c>
    </row>
    <row r="332" spans="1:23" x14ac:dyDescent="0.2">
      <c r="A332" s="102" t="s">
        <v>243</v>
      </c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</row>
    <row r="333" spans="1:23" x14ac:dyDescent="0.2">
      <c r="A333" s="70"/>
      <c r="B333" s="114"/>
      <c r="C333" s="76"/>
      <c r="D333" s="28"/>
      <c r="E333" s="26"/>
      <c r="F333" s="49"/>
      <c r="G333" s="94"/>
      <c r="H333" s="28"/>
      <c r="I333" s="27"/>
      <c r="J333" s="26"/>
      <c r="K333" s="28"/>
      <c r="L333" s="27"/>
      <c r="M333" s="26"/>
      <c r="N333" s="28"/>
      <c r="O333" s="27"/>
      <c r="P333" s="26"/>
      <c r="Q333" s="28"/>
      <c r="R333" s="27"/>
      <c r="S333" s="26"/>
      <c r="T333" s="28"/>
      <c r="U333" s="27"/>
      <c r="V333" s="26"/>
      <c r="W333" s="28"/>
    </row>
    <row r="334" spans="1:23" x14ac:dyDescent="0.2">
      <c r="A334" s="154" t="s">
        <v>244</v>
      </c>
      <c r="B334" s="155"/>
      <c r="C334" s="156"/>
      <c r="D334" s="73">
        <f>SUM(D333:D333)</f>
        <v>0</v>
      </c>
      <c r="E334" s="73">
        <f t="shared" ref="E334:W334" si="45">SUM(E333:E333)</f>
        <v>0</v>
      </c>
      <c r="F334" s="73"/>
      <c r="G334" s="73">
        <f t="shared" si="45"/>
        <v>0</v>
      </c>
      <c r="H334" s="73">
        <f t="shared" si="45"/>
        <v>0</v>
      </c>
      <c r="I334" s="73"/>
      <c r="J334" s="73">
        <f t="shared" si="45"/>
        <v>0</v>
      </c>
      <c r="K334" s="73">
        <f t="shared" si="45"/>
        <v>0</v>
      </c>
      <c r="L334" s="73"/>
      <c r="M334" s="73">
        <f t="shared" si="45"/>
        <v>0</v>
      </c>
      <c r="N334" s="73">
        <f t="shared" si="45"/>
        <v>0</v>
      </c>
      <c r="O334" s="73"/>
      <c r="P334" s="73">
        <f t="shared" si="45"/>
        <v>0</v>
      </c>
      <c r="Q334" s="73">
        <f t="shared" si="45"/>
        <v>0</v>
      </c>
      <c r="R334" s="73"/>
      <c r="S334" s="73">
        <f t="shared" si="45"/>
        <v>0</v>
      </c>
      <c r="T334" s="73">
        <f t="shared" si="45"/>
        <v>0</v>
      </c>
      <c r="U334" s="73"/>
      <c r="V334" s="73">
        <f t="shared" si="45"/>
        <v>0</v>
      </c>
      <c r="W334" s="73">
        <f t="shared" si="45"/>
        <v>0</v>
      </c>
    </row>
    <row r="335" spans="1:23" ht="16.149999999999999" customHeight="1" x14ac:dyDescent="0.2">
      <c r="A335" s="31" t="s">
        <v>245</v>
      </c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3"/>
    </row>
    <row r="336" spans="1:23" ht="15.75" x14ac:dyDescent="0.2">
      <c r="A336" s="69" t="s">
        <v>168</v>
      </c>
      <c r="B336" s="24" t="s">
        <v>308</v>
      </c>
      <c r="C336" s="70" t="s">
        <v>335</v>
      </c>
      <c r="D336" s="28">
        <f>SUM(H336,K336,N336,Q336,T336,W336)</f>
        <v>15</v>
      </c>
      <c r="E336" s="26">
        <f>SUM(G336,J336,M336,P336,S336,V336)</f>
        <v>1</v>
      </c>
      <c r="F336" s="49" t="s">
        <v>44</v>
      </c>
      <c r="G336" s="94">
        <v>0.5</v>
      </c>
      <c r="H336" s="28">
        <v>5</v>
      </c>
      <c r="I336" s="27">
        <v>300</v>
      </c>
      <c r="J336" s="26"/>
      <c r="K336" s="28"/>
      <c r="L336" s="27"/>
      <c r="M336" s="26">
        <v>0.5</v>
      </c>
      <c r="N336" s="28">
        <v>10</v>
      </c>
      <c r="O336" s="27">
        <v>25</v>
      </c>
      <c r="P336" s="26"/>
      <c r="Q336" s="28"/>
      <c r="R336" s="27"/>
      <c r="S336" s="26"/>
      <c r="T336" s="28"/>
      <c r="U336" s="27"/>
      <c r="V336" s="26"/>
      <c r="W336" s="28"/>
    </row>
    <row r="337" spans="1:23" x14ac:dyDescent="0.2">
      <c r="A337" s="154" t="s">
        <v>246</v>
      </c>
      <c r="B337" s="155"/>
      <c r="C337" s="156"/>
      <c r="D337" s="73">
        <f>SUM(D336)</f>
        <v>15</v>
      </c>
      <c r="E337" s="73">
        <f>SUM(G336,J336,M336,P336,S336,V336)</f>
        <v>1</v>
      </c>
      <c r="F337" s="73"/>
      <c r="G337" s="73">
        <f t="shared" ref="G337:V337" si="46">SUM(G336)</f>
        <v>0.5</v>
      </c>
      <c r="H337" s="73">
        <f t="shared" si="46"/>
        <v>5</v>
      </c>
      <c r="I337" s="73"/>
      <c r="J337" s="73">
        <f t="shared" si="46"/>
        <v>0</v>
      </c>
      <c r="K337" s="73">
        <f t="shared" si="46"/>
        <v>0</v>
      </c>
      <c r="L337" s="73"/>
      <c r="M337" s="73">
        <f t="shared" si="46"/>
        <v>0.5</v>
      </c>
      <c r="N337" s="73">
        <f t="shared" si="46"/>
        <v>10</v>
      </c>
      <c r="O337" s="73"/>
      <c r="P337" s="73">
        <f t="shared" si="46"/>
        <v>0</v>
      </c>
      <c r="Q337" s="73">
        <f t="shared" si="46"/>
        <v>0</v>
      </c>
      <c r="R337" s="73"/>
      <c r="S337" s="73">
        <f t="shared" si="46"/>
        <v>0</v>
      </c>
      <c r="T337" s="73">
        <f t="shared" si="46"/>
        <v>0</v>
      </c>
      <c r="U337" s="73"/>
      <c r="V337" s="73">
        <f t="shared" si="46"/>
        <v>0</v>
      </c>
      <c r="W337" s="73">
        <f t="shared" ref="W337" si="47">SUM(W336)</f>
        <v>0</v>
      </c>
    </row>
    <row r="338" spans="1:23" x14ac:dyDescent="0.2">
      <c r="A338" s="31" t="s">
        <v>247</v>
      </c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3"/>
    </row>
    <row r="339" spans="1:23" ht="15.75" x14ac:dyDescent="0.2">
      <c r="A339" s="36" t="s">
        <v>160</v>
      </c>
      <c r="B339" s="24" t="s">
        <v>83</v>
      </c>
      <c r="C339" s="128" t="s">
        <v>39</v>
      </c>
      <c r="D339" s="28">
        <f>SUM(H339,K339,N339,Q339,T339,W339)</f>
        <v>75</v>
      </c>
      <c r="E339" s="26">
        <f>SUM(G339,J339,M339,P339,S339,V339)</f>
        <v>6</v>
      </c>
      <c r="F339" s="49" t="s">
        <v>48</v>
      </c>
      <c r="G339" s="94">
        <v>1</v>
      </c>
      <c r="H339" s="28">
        <v>15</v>
      </c>
      <c r="I339" s="27">
        <v>300</v>
      </c>
      <c r="J339" s="26"/>
      <c r="K339" s="28"/>
      <c r="L339" s="27"/>
      <c r="M339" s="26"/>
      <c r="N339" s="28"/>
      <c r="O339" s="27"/>
      <c r="P339" s="26">
        <v>5</v>
      </c>
      <c r="Q339" s="28">
        <v>60</v>
      </c>
      <c r="R339" s="27">
        <v>10</v>
      </c>
      <c r="S339" s="26"/>
      <c r="T339" s="28"/>
      <c r="U339" s="27"/>
      <c r="V339" s="26"/>
      <c r="W339" s="28"/>
    </row>
    <row r="340" spans="1:23" ht="15.75" x14ac:dyDescent="0.2">
      <c r="A340" s="147" t="s">
        <v>209</v>
      </c>
      <c r="B340" s="207" t="s">
        <v>303</v>
      </c>
      <c r="C340" s="208"/>
      <c r="D340" s="115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7"/>
    </row>
    <row r="341" spans="1:23" ht="15.75" x14ac:dyDescent="0.2">
      <c r="A341" s="209"/>
      <c r="B341" s="24" t="s">
        <v>304</v>
      </c>
      <c r="C341" s="147" t="s">
        <v>39</v>
      </c>
      <c r="D341" s="151">
        <f>SUM(H341,H342,H343,H344,K341,K342,K343,K344,N341,N342,N343,N344,Q341,Q342,Q343,Q344,T341,T342,T343,T344,W341,W342,W343,W344)</f>
        <v>60</v>
      </c>
      <c r="E341" s="152">
        <f>SUM(G341,G342,G343,G344,J341,J342,J343,J344,M341,M342,M343,M344,P341,P342,P343,P344,S341,S342,S343,S344,V341,V342,V343,V344)</f>
        <v>3</v>
      </c>
      <c r="F341" s="172" t="s">
        <v>44</v>
      </c>
      <c r="G341" s="94">
        <v>0.5</v>
      </c>
      <c r="H341" s="28">
        <v>10</v>
      </c>
      <c r="I341" s="27">
        <v>300</v>
      </c>
      <c r="J341" s="26"/>
      <c r="K341" s="28"/>
      <c r="L341" s="27"/>
      <c r="M341" s="26"/>
      <c r="N341" s="28"/>
      <c r="O341" s="27"/>
      <c r="P341" s="26">
        <v>1</v>
      </c>
      <c r="Q341" s="28">
        <v>20</v>
      </c>
      <c r="R341" s="27">
        <v>5</v>
      </c>
      <c r="S341" s="26"/>
      <c r="T341" s="28"/>
      <c r="U341" s="27"/>
      <c r="V341" s="26"/>
      <c r="W341" s="28"/>
    </row>
    <row r="342" spans="1:23" ht="15.75" x14ac:dyDescent="0.2">
      <c r="A342" s="209"/>
      <c r="B342" s="24" t="s">
        <v>305</v>
      </c>
      <c r="C342" s="209"/>
      <c r="D342" s="211"/>
      <c r="E342" s="234"/>
      <c r="F342" s="226"/>
      <c r="G342" s="94">
        <v>0.5</v>
      </c>
      <c r="H342" s="28">
        <v>10</v>
      </c>
      <c r="I342" s="27">
        <v>300</v>
      </c>
      <c r="J342" s="26"/>
      <c r="K342" s="28"/>
      <c r="L342" s="27"/>
      <c r="M342" s="26"/>
      <c r="N342" s="28"/>
      <c r="O342" s="27"/>
      <c r="P342" s="26">
        <v>1</v>
      </c>
      <c r="Q342" s="28">
        <v>20</v>
      </c>
      <c r="R342" s="27">
        <v>5</v>
      </c>
      <c r="S342" s="26"/>
      <c r="T342" s="28"/>
      <c r="U342" s="27"/>
      <c r="V342" s="26"/>
      <c r="W342" s="28"/>
    </row>
    <row r="343" spans="1:23" ht="15.75" x14ac:dyDescent="0.2">
      <c r="A343" s="209"/>
      <c r="B343" s="24" t="s">
        <v>306</v>
      </c>
      <c r="C343" s="209"/>
      <c r="D343" s="211"/>
      <c r="E343" s="234"/>
      <c r="F343" s="226"/>
      <c r="G343" s="94"/>
      <c r="H343" s="28"/>
      <c r="I343" s="27"/>
      <c r="J343" s="26"/>
      <c r="K343" s="28"/>
      <c r="L343" s="27"/>
      <c r="M343" s="26"/>
      <c r="N343" s="28"/>
      <c r="O343" s="27"/>
      <c r="P343" s="26"/>
      <c r="Q343" s="28"/>
      <c r="R343" s="27"/>
      <c r="S343" s="26"/>
      <c r="T343" s="28"/>
      <c r="U343" s="27"/>
      <c r="V343" s="26"/>
      <c r="W343" s="28"/>
    </row>
    <row r="344" spans="1:23" ht="36.75" customHeight="1" x14ac:dyDescent="0.2">
      <c r="A344" s="210"/>
      <c r="B344" s="24" t="s">
        <v>307</v>
      </c>
      <c r="C344" s="210"/>
      <c r="D344" s="170"/>
      <c r="E344" s="171"/>
      <c r="F344" s="173"/>
      <c r="G344" s="94"/>
      <c r="H344" s="28"/>
      <c r="I344" s="27"/>
      <c r="J344" s="26"/>
      <c r="K344" s="28"/>
      <c r="L344" s="27"/>
      <c r="M344" s="26"/>
      <c r="N344" s="28"/>
      <c r="O344" s="27"/>
      <c r="P344" s="26"/>
      <c r="Q344" s="28"/>
      <c r="R344" s="27"/>
      <c r="S344" s="26"/>
      <c r="T344" s="28"/>
      <c r="U344" s="27"/>
      <c r="V344" s="26"/>
      <c r="W344" s="28"/>
    </row>
    <row r="345" spans="1:23" x14ac:dyDescent="0.2">
      <c r="A345" s="154" t="s">
        <v>248</v>
      </c>
      <c r="B345" s="155"/>
      <c r="C345" s="156"/>
      <c r="D345" s="73">
        <f>SUM(D339,D341)</f>
        <v>135</v>
      </c>
      <c r="E345" s="73">
        <f t="shared" ref="E345:W345" si="48">SUM(E339,E341)</f>
        <v>9</v>
      </c>
      <c r="F345" s="73"/>
      <c r="G345" s="73">
        <f>SUM(G339,G341,G342,G343,G344)</f>
        <v>2</v>
      </c>
      <c r="H345" s="73">
        <f>SUM(H339,H341,H342,H343,H344)</f>
        <v>35</v>
      </c>
      <c r="I345" s="73"/>
      <c r="J345" s="73">
        <f t="shared" si="48"/>
        <v>0</v>
      </c>
      <c r="K345" s="73">
        <f t="shared" si="48"/>
        <v>0</v>
      </c>
      <c r="L345" s="73"/>
      <c r="M345" s="73">
        <f t="shared" si="48"/>
        <v>0</v>
      </c>
      <c r="N345" s="73">
        <f t="shared" si="48"/>
        <v>0</v>
      </c>
      <c r="O345" s="73"/>
      <c r="P345" s="73">
        <f>SUM(P339,P341,P342,P343,P344)</f>
        <v>7</v>
      </c>
      <c r="Q345" s="73">
        <f>SUM(Q339,Q341,Q342,Q343,Q344)</f>
        <v>100</v>
      </c>
      <c r="R345" s="73"/>
      <c r="S345" s="73">
        <f t="shared" si="48"/>
        <v>0</v>
      </c>
      <c r="T345" s="73">
        <f t="shared" si="48"/>
        <v>0</v>
      </c>
      <c r="U345" s="73"/>
      <c r="V345" s="73">
        <f t="shared" si="48"/>
        <v>0</v>
      </c>
      <c r="W345" s="73">
        <f t="shared" si="48"/>
        <v>0</v>
      </c>
    </row>
    <row r="346" spans="1:23" x14ac:dyDescent="0.2">
      <c r="A346" s="31" t="s">
        <v>249</v>
      </c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3"/>
    </row>
    <row r="347" spans="1:23" ht="31.5" x14ac:dyDescent="0.2">
      <c r="A347" s="36" t="s">
        <v>148</v>
      </c>
      <c r="B347" s="24" t="s">
        <v>357</v>
      </c>
      <c r="C347" s="70" t="s">
        <v>277</v>
      </c>
      <c r="D347" s="28">
        <f>SUM(H347,K347,N347,Q347,T347,W347)</f>
        <v>35</v>
      </c>
      <c r="E347" s="26">
        <f>SUM(G347,J347,M347,P374,S347,V347)</f>
        <v>2</v>
      </c>
      <c r="F347" s="99" t="s">
        <v>44</v>
      </c>
      <c r="G347" s="94">
        <v>1</v>
      </c>
      <c r="H347" s="28">
        <v>15</v>
      </c>
      <c r="I347" s="27">
        <v>300</v>
      </c>
      <c r="J347" s="26"/>
      <c r="K347" s="28"/>
      <c r="L347" s="27"/>
      <c r="M347" s="26"/>
      <c r="N347" s="28"/>
      <c r="O347" s="27"/>
      <c r="P347" s="26"/>
      <c r="Q347" s="28"/>
      <c r="R347" s="27"/>
      <c r="S347" s="26">
        <v>1</v>
      </c>
      <c r="T347" s="28">
        <v>20</v>
      </c>
      <c r="U347" s="27">
        <v>5</v>
      </c>
      <c r="V347" s="26"/>
      <c r="W347" s="28"/>
    </row>
    <row r="348" spans="1:23" ht="35.25" customHeight="1" x14ac:dyDescent="0.2">
      <c r="A348" s="36" t="s">
        <v>170</v>
      </c>
      <c r="B348" s="24" t="s">
        <v>358</v>
      </c>
      <c r="C348" s="70" t="s">
        <v>349</v>
      </c>
      <c r="D348" s="28">
        <f t="shared" ref="D348:D353" si="49">SUM(H348,K348,N348,Q348,T348,W348)</f>
        <v>45</v>
      </c>
      <c r="E348" s="26">
        <f t="shared" ref="E348:E350" si="50">SUM(G348,J348,M348,P375,S348,V348)</f>
        <v>2</v>
      </c>
      <c r="F348" s="99" t="s">
        <v>44</v>
      </c>
      <c r="G348" s="94">
        <v>0.5</v>
      </c>
      <c r="H348" s="28">
        <v>15</v>
      </c>
      <c r="I348" s="27">
        <v>300</v>
      </c>
      <c r="J348" s="26"/>
      <c r="K348" s="28"/>
      <c r="L348" s="27"/>
      <c r="M348" s="26"/>
      <c r="N348" s="28"/>
      <c r="O348" s="27"/>
      <c r="P348" s="26"/>
      <c r="Q348" s="28"/>
      <c r="R348" s="27"/>
      <c r="S348" s="26">
        <v>1.5</v>
      </c>
      <c r="T348" s="28">
        <v>30</v>
      </c>
      <c r="U348" s="27">
        <v>5</v>
      </c>
      <c r="V348" s="26"/>
      <c r="W348" s="28"/>
    </row>
    <row r="349" spans="1:23" ht="31.5" x14ac:dyDescent="0.2">
      <c r="A349" s="145" t="s">
        <v>171</v>
      </c>
      <c r="B349" s="24" t="s">
        <v>359</v>
      </c>
      <c r="C349" s="144" t="s">
        <v>349</v>
      </c>
      <c r="D349" s="28">
        <f t="shared" si="49"/>
        <v>45</v>
      </c>
      <c r="E349" s="26">
        <f t="shared" si="50"/>
        <v>2</v>
      </c>
      <c r="F349" s="143" t="s">
        <v>44</v>
      </c>
      <c r="G349" s="94">
        <v>0.5</v>
      </c>
      <c r="H349" s="28">
        <v>10</v>
      </c>
      <c r="I349" s="27">
        <v>300</v>
      </c>
      <c r="J349" s="26"/>
      <c r="K349" s="28"/>
      <c r="L349" s="27"/>
      <c r="M349" s="26"/>
      <c r="N349" s="28"/>
      <c r="O349" s="27"/>
      <c r="P349" s="26"/>
      <c r="Q349" s="28"/>
      <c r="R349" s="27"/>
      <c r="S349" s="26">
        <v>1.5</v>
      </c>
      <c r="T349" s="28">
        <v>35</v>
      </c>
      <c r="U349" s="27">
        <v>5</v>
      </c>
      <c r="V349" s="26"/>
      <c r="W349" s="28"/>
    </row>
    <row r="350" spans="1:23" ht="31.5" x14ac:dyDescent="0.2">
      <c r="A350" s="145" t="s">
        <v>173</v>
      </c>
      <c r="B350" s="24" t="s">
        <v>360</v>
      </c>
      <c r="C350" s="144" t="s">
        <v>349</v>
      </c>
      <c r="D350" s="28">
        <f t="shared" si="49"/>
        <v>25</v>
      </c>
      <c r="E350" s="26">
        <f t="shared" si="50"/>
        <v>2</v>
      </c>
      <c r="F350" s="143" t="s">
        <v>44</v>
      </c>
      <c r="G350" s="94">
        <v>0.5</v>
      </c>
      <c r="H350" s="28">
        <v>10</v>
      </c>
      <c r="I350" s="27">
        <v>300</v>
      </c>
      <c r="J350" s="26"/>
      <c r="K350" s="28"/>
      <c r="L350" s="27"/>
      <c r="M350" s="26"/>
      <c r="N350" s="28"/>
      <c r="O350" s="27"/>
      <c r="P350" s="26"/>
      <c r="Q350" s="28"/>
      <c r="R350" s="27"/>
      <c r="S350" s="26">
        <v>1.5</v>
      </c>
      <c r="T350" s="28">
        <v>15</v>
      </c>
      <c r="U350" s="27">
        <v>5</v>
      </c>
      <c r="V350" s="26"/>
      <c r="W350" s="28"/>
    </row>
    <row r="351" spans="1:23" ht="31.5" x14ac:dyDescent="0.2">
      <c r="A351" s="118" t="s">
        <v>187</v>
      </c>
      <c r="B351" s="23" t="s">
        <v>354</v>
      </c>
      <c r="C351" s="70" t="s">
        <v>39</v>
      </c>
      <c r="D351" s="28">
        <f t="shared" si="49"/>
        <v>45</v>
      </c>
      <c r="E351" s="26">
        <f>SUM(G351,J351,M351,P379,S351,V351)</f>
        <v>3</v>
      </c>
      <c r="F351" s="99" t="s">
        <v>44</v>
      </c>
      <c r="G351" s="94">
        <v>1.5</v>
      </c>
      <c r="H351" s="28">
        <v>30</v>
      </c>
      <c r="I351" s="27">
        <v>300</v>
      </c>
      <c r="J351" s="26"/>
      <c r="K351" s="28"/>
      <c r="L351" s="27"/>
      <c r="M351" s="26"/>
      <c r="N351" s="28"/>
      <c r="O351" s="27"/>
      <c r="P351" s="26"/>
      <c r="Q351" s="28"/>
      <c r="R351" s="27"/>
      <c r="S351" s="26">
        <v>1.5</v>
      </c>
      <c r="T351" s="28">
        <v>15</v>
      </c>
      <c r="U351" s="27">
        <v>5</v>
      </c>
      <c r="V351" s="26"/>
      <c r="W351" s="28"/>
    </row>
    <row r="352" spans="1:23" ht="31.5" x14ac:dyDescent="0.2">
      <c r="A352" s="118" t="s">
        <v>175</v>
      </c>
      <c r="B352" s="23" t="s">
        <v>355</v>
      </c>
      <c r="C352" s="70" t="s">
        <v>349</v>
      </c>
      <c r="D352" s="28">
        <f t="shared" si="49"/>
        <v>30</v>
      </c>
      <c r="E352" s="26">
        <f>SUM(G352,J352,M352,P380,S352,V352)</f>
        <v>2</v>
      </c>
      <c r="F352" s="99" t="s">
        <v>44</v>
      </c>
      <c r="G352" s="94">
        <v>1</v>
      </c>
      <c r="H352" s="28">
        <v>15</v>
      </c>
      <c r="I352" s="27">
        <v>300</v>
      </c>
      <c r="J352" s="26"/>
      <c r="K352" s="28"/>
      <c r="L352" s="27"/>
      <c r="M352" s="26"/>
      <c r="N352" s="28"/>
      <c r="O352" s="27"/>
      <c r="P352" s="26"/>
      <c r="Q352" s="28"/>
      <c r="R352" s="27"/>
      <c r="S352" s="26">
        <v>1</v>
      </c>
      <c r="T352" s="28">
        <v>15</v>
      </c>
      <c r="U352" s="27">
        <v>5</v>
      </c>
      <c r="V352" s="26"/>
      <c r="W352" s="28"/>
    </row>
    <row r="353" spans="1:23" ht="31.5" x14ac:dyDescent="0.2">
      <c r="A353" s="118" t="s">
        <v>176</v>
      </c>
      <c r="B353" s="23" t="s">
        <v>356</v>
      </c>
      <c r="C353" s="70" t="s">
        <v>388</v>
      </c>
      <c r="D353" s="28">
        <f t="shared" si="49"/>
        <v>45</v>
      </c>
      <c r="E353" s="26">
        <f>SUM(G353,J353,M353,P381,S353,V353)</f>
        <v>2</v>
      </c>
      <c r="F353" s="99" t="s">
        <v>44</v>
      </c>
      <c r="G353" s="94">
        <v>1</v>
      </c>
      <c r="H353" s="28">
        <v>30</v>
      </c>
      <c r="I353" s="27">
        <v>300</v>
      </c>
      <c r="J353" s="26"/>
      <c r="K353" s="28"/>
      <c r="L353" s="27"/>
      <c r="M353" s="26"/>
      <c r="N353" s="28"/>
      <c r="O353" s="27"/>
      <c r="P353" s="26"/>
      <c r="Q353" s="28"/>
      <c r="R353" s="27"/>
      <c r="S353" s="26">
        <v>1</v>
      </c>
      <c r="T353" s="28">
        <v>15</v>
      </c>
      <c r="U353" s="27">
        <v>5</v>
      </c>
      <c r="V353" s="26"/>
      <c r="W353" s="28"/>
    </row>
    <row r="354" spans="1:23" x14ac:dyDescent="0.2">
      <c r="A354" s="154" t="s">
        <v>250</v>
      </c>
      <c r="B354" s="155"/>
      <c r="C354" s="156"/>
      <c r="D354" s="73">
        <f>SUM(D347:D353)</f>
        <v>270</v>
      </c>
      <c r="E354" s="73">
        <f t="shared" ref="E354:W354" si="51">SUM(E347:E353)</f>
        <v>15</v>
      </c>
      <c r="F354" s="73"/>
      <c r="G354" s="73">
        <f t="shared" si="51"/>
        <v>6</v>
      </c>
      <c r="H354" s="73">
        <f t="shared" si="51"/>
        <v>125</v>
      </c>
      <c r="I354" s="73"/>
      <c r="J354" s="73">
        <f t="shared" si="51"/>
        <v>0</v>
      </c>
      <c r="K354" s="73">
        <f t="shared" si="51"/>
        <v>0</v>
      </c>
      <c r="L354" s="73"/>
      <c r="M354" s="73">
        <f t="shared" si="51"/>
        <v>0</v>
      </c>
      <c r="N354" s="73">
        <f t="shared" si="51"/>
        <v>0</v>
      </c>
      <c r="O354" s="73"/>
      <c r="P354" s="73">
        <f t="shared" si="51"/>
        <v>0</v>
      </c>
      <c r="Q354" s="73">
        <f t="shared" si="51"/>
        <v>0</v>
      </c>
      <c r="R354" s="73"/>
      <c r="S354" s="73">
        <f t="shared" si="51"/>
        <v>9</v>
      </c>
      <c r="T354" s="73">
        <f t="shared" si="51"/>
        <v>145</v>
      </c>
      <c r="U354" s="73"/>
      <c r="V354" s="73">
        <f t="shared" si="51"/>
        <v>0</v>
      </c>
      <c r="W354" s="73">
        <f t="shared" si="51"/>
        <v>0</v>
      </c>
    </row>
    <row r="355" spans="1:23" x14ac:dyDescent="0.2">
      <c r="A355" s="31" t="s">
        <v>326</v>
      </c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3"/>
    </row>
    <row r="356" spans="1:23" x14ac:dyDescent="0.2">
      <c r="A356" s="49"/>
      <c r="B356" s="9"/>
      <c r="C356" s="76"/>
      <c r="D356" s="28"/>
      <c r="E356" s="26"/>
      <c r="F356" s="99"/>
      <c r="G356" s="94"/>
      <c r="H356" s="28"/>
      <c r="I356" s="27"/>
      <c r="J356" s="26"/>
      <c r="K356" s="28"/>
      <c r="L356" s="27"/>
      <c r="M356" s="26"/>
      <c r="N356" s="28"/>
      <c r="O356" s="27"/>
      <c r="P356" s="26"/>
      <c r="Q356" s="28"/>
      <c r="R356" s="27"/>
      <c r="S356" s="26"/>
      <c r="T356" s="28"/>
      <c r="U356" s="27"/>
      <c r="V356" s="26"/>
      <c r="W356" s="28"/>
    </row>
    <row r="357" spans="1:23" x14ac:dyDescent="0.2">
      <c r="A357" s="154" t="s">
        <v>252</v>
      </c>
      <c r="B357" s="155"/>
      <c r="C357" s="156"/>
      <c r="D357" s="73">
        <f>SUM(D356:D356)</f>
        <v>0</v>
      </c>
      <c r="E357" s="73">
        <f t="shared" ref="E357:W357" si="52">SUM(E356:E356)</f>
        <v>0</v>
      </c>
      <c r="F357" s="73"/>
      <c r="G357" s="73">
        <f t="shared" si="52"/>
        <v>0</v>
      </c>
      <c r="H357" s="73">
        <f t="shared" si="52"/>
        <v>0</v>
      </c>
      <c r="I357" s="73"/>
      <c r="J357" s="73">
        <f t="shared" si="52"/>
        <v>0</v>
      </c>
      <c r="K357" s="73">
        <f t="shared" si="52"/>
        <v>0</v>
      </c>
      <c r="L357" s="73"/>
      <c r="M357" s="73">
        <f t="shared" si="52"/>
        <v>0</v>
      </c>
      <c r="N357" s="73">
        <f t="shared" si="52"/>
        <v>0</v>
      </c>
      <c r="O357" s="73"/>
      <c r="P357" s="73">
        <f t="shared" si="52"/>
        <v>0</v>
      </c>
      <c r="Q357" s="73">
        <f t="shared" si="52"/>
        <v>0</v>
      </c>
      <c r="R357" s="73"/>
      <c r="S357" s="73">
        <f t="shared" si="52"/>
        <v>0</v>
      </c>
      <c r="T357" s="73">
        <f t="shared" si="52"/>
        <v>0</v>
      </c>
      <c r="U357" s="73"/>
      <c r="V357" s="73">
        <f t="shared" si="52"/>
        <v>0</v>
      </c>
      <c r="W357" s="73">
        <f t="shared" si="52"/>
        <v>0</v>
      </c>
    </row>
    <row r="358" spans="1:23" x14ac:dyDescent="0.2">
      <c r="A358" s="31" t="s">
        <v>251</v>
      </c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3"/>
    </row>
    <row r="359" spans="1:23" ht="31.5" x14ac:dyDescent="0.2">
      <c r="A359" s="69" t="s">
        <v>151</v>
      </c>
      <c r="B359" s="24" t="s">
        <v>302</v>
      </c>
      <c r="C359" s="70" t="s">
        <v>349</v>
      </c>
      <c r="D359" s="28">
        <f>SUM(H359,K359,N359,Q359,T359,W359)</f>
        <v>100</v>
      </c>
      <c r="E359" s="26">
        <f>SUM(G359,J359,M359,P359,S359,V359)</f>
        <v>4</v>
      </c>
      <c r="F359" s="99" t="s">
        <v>44</v>
      </c>
      <c r="G359" s="94"/>
      <c r="H359" s="28"/>
      <c r="I359" s="27"/>
      <c r="J359" s="26"/>
      <c r="K359" s="28"/>
      <c r="L359" s="27"/>
      <c r="M359" s="26"/>
      <c r="N359" s="28"/>
      <c r="O359" s="27"/>
      <c r="P359" s="26"/>
      <c r="Q359" s="28"/>
      <c r="R359" s="27"/>
      <c r="S359" s="26"/>
      <c r="T359" s="28"/>
      <c r="U359" s="27"/>
      <c r="V359" s="26">
        <v>4</v>
      </c>
      <c r="W359" s="28">
        <v>100</v>
      </c>
    </row>
    <row r="360" spans="1:23" x14ac:dyDescent="0.2">
      <c r="A360" s="154" t="s">
        <v>253</v>
      </c>
      <c r="B360" s="155"/>
      <c r="C360" s="156"/>
      <c r="D360" s="73">
        <f>SUM(D359)</f>
        <v>100</v>
      </c>
      <c r="E360" s="73">
        <f t="shared" ref="E360:W360" si="53">SUM(E359)</f>
        <v>4</v>
      </c>
      <c r="F360" s="73"/>
      <c r="G360" s="73">
        <f t="shared" si="53"/>
        <v>0</v>
      </c>
      <c r="H360" s="73">
        <f t="shared" si="53"/>
        <v>0</v>
      </c>
      <c r="I360" s="73"/>
      <c r="J360" s="73">
        <f t="shared" si="53"/>
        <v>0</v>
      </c>
      <c r="K360" s="73">
        <f t="shared" si="53"/>
        <v>0</v>
      </c>
      <c r="L360" s="73"/>
      <c r="M360" s="73">
        <f t="shared" si="53"/>
        <v>0</v>
      </c>
      <c r="N360" s="73">
        <f t="shared" si="53"/>
        <v>0</v>
      </c>
      <c r="O360" s="73"/>
      <c r="P360" s="73">
        <f t="shared" si="53"/>
        <v>0</v>
      </c>
      <c r="Q360" s="73">
        <f t="shared" si="53"/>
        <v>0</v>
      </c>
      <c r="R360" s="73"/>
      <c r="S360" s="73">
        <f t="shared" si="53"/>
        <v>0</v>
      </c>
      <c r="T360" s="73">
        <f t="shared" si="53"/>
        <v>0</v>
      </c>
      <c r="U360" s="73"/>
      <c r="V360" s="73">
        <f t="shared" si="53"/>
        <v>4</v>
      </c>
      <c r="W360" s="73">
        <f t="shared" si="53"/>
        <v>100</v>
      </c>
    </row>
    <row r="361" spans="1:23" x14ac:dyDescent="0.2">
      <c r="A361" s="106" t="s">
        <v>254</v>
      </c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8"/>
    </row>
    <row r="362" spans="1:23" x14ac:dyDescent="0.2">
      <c r="A362" s="31" t="s">
        <v>255</v>
      </c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3"/>
    </row>
    <row r="363" spans="1:23" ht="15.75" x14ac:dyDescent="0.2">
      <c r="A363" s="69" t="s">
        <v>197</v>
      </c>
      <c r="B363" s="24" t="s">
        <v>79</v>
      </c>
      <c r="C363" s="70" t="s">
        <v>39</v>
      </c>
      <c r="D363" s="28">
        <f>SUM(H363,K363,N363,Q363,T363,W363)</f>
        <v>25</v>
      </c>
      <c r="E363" s="26">
        <f>SUM(G363,J363,M363,P363,S363,V363)</f>
        <v>1</v>
      </c>
      <c r="F363" s="99" t="s">
        <v>44</v>
      </c>
      <c r="G363" s="94">
        <v>0.5</v>
      </c>
      <c r="H363" s="28">
        <v>5</v>
      </c>
      <c r="I363" s="27">
        <v>300</v>
      </c>
      <c r="J363" s="26"/>
      <c r="K363" s="28"/>
      <c r="L363" s="27"/>
      <c r="M363" s="26"/>
      <c r="N363" s="28"/>
      <c r="O363" s="27"/>
      <c r="P363" s="26">
        <v>0.5</v>
      </c>
      <c r="Q363" s="28">
        <v>20</v>
      </c>
      <c r="R363" s="27">
        <v>10</v>
      </c>
      <c r="S363" s="26"/>
      <c r="T363" s="28"/>
      <c r="U363" s="27"/>
      <c r="V363" s="26"/>
      <c r="W363" s="28"/>
    </row>
    <row r="364" spans="1:23" x14ac:dyDescent="0.2">
      <c r="A364" s="177" t="s">
        <v>256</v>
      </c>
      <c r="B364" s="178"/>
      <c r="C364" s="179"/>
      <c r="D364" s="82">
        <f>SUM(D363)</f>
        <v>25</v>
      </c>
      <c r="E364" s="82">
        <f t="shared" ref="E364:W364" si="54">SUM(E363)</f>
        <v>1</v>
      </c>
      <c r="F364" s="82"/>
      <c r="G364" s="82">
        <f t="shared" si="54"/>
        <v>0.5</v>
      </c>
      <c r="H364" s="82">
        <f t="shared" si="54"/>
        <v>5</v>
      </c>
      <c r="I364" s="82"/>
      <c r="J364" s="82">
        <f t="shared" si="54"/>
        <v>0</v>
      </c>
      <c r="K364" s="82">
        <f t="shared" si="54"/>
        <v>0</v>
      </c>
      <c r="L364" s="82"/>
      <c r="M364" s="82">
        <f t="shared" si="54"/>
        <v>0</v>
      </c>
      <c r="N364" s="82">
        <f t="shared" si="54"/>
        <v>0</v>
      </c>
      <c r="O364" s="82"/>
      <c r="P364" s="82">
        <f t="shared" si="54"/>
        <v>0.5</v>
      </c>
      <c r="Q364" s="82">
        <f t="shared" si="54"/>
        <v>20</v>
      </c>
      <c r="R364" s="82"/>
      <c r="S364" s="82">
        <f t="shared" si="54"/>
        <v>0</v>
      </c>
      <c r="T364" s="82">
        <f t="shared" si="54"/>
        <v>0</v>
      </c>
      <c r="U364" s="82"/>
      <c r="V364" s="82">
        <f t="shared" si="54"/>
        <v>0</v>
      </c>
      <c r="W364" s="82">
        <f t="shared" si="54"/>
        <v>0</v>
      </c>
    </row>
    <row r="365" spans="1:23" x14ac:dyDescent="0.2">
      <c r="A365" s="102" t="s">
        <v>257</v>
      </c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9"/>
    </row>
    <row r="366" spans="1:23" x14ac:dyDescent="0.2">
      <c r="A366" s="49"/>
      <c r="B366" s="1"/>
      <c r="C366" s="49"/>
      <c r="D366" s="28"/>
      <c r="E366" s="94"/>
      <c r="F366" s="49"/>
      <c r="G366" s="94"/>
      <c r="H366" s="28"/>
      <c r="I366" s="27"/>
      <c r="J366" s="26"/>
      <c r="K366" s="28"/>
      <c r="L366" s="27"/>
      <c r="M366" s="26"/>
      <c r="N366" s="28"/>
      <c r="O366" s="27"/>
      <c r="P366" s="26"/>
      <c r="Q366" s="28"/>
      <c r="R366" s="27"/>
      <c r="S366" s="26"/>
      <c r="T366" s="28"/>
      <c r="U366" s="27"/>
      <c r="V366" s="26"/>
      <c r="W366" s="28"/>
    </row>
    <row r="367" spans="1:23" x14ac:dyDescent="0.2">
      <c r="A367" s="157" t="s">
        <v>258</v>
      </c>
      <c r="B367" s="158"/>
      <c r="C367" s="159"/>
      <c r="D367" s="82">
        <f>SUM(D366:D366)</f>
        <v>0</v>
      </c>
      <c r="E367" s="82">
        <f t="shared" ref="E367:W367" si="55">SUM(E366:E366)</f>
        <v>0</v>
      </c>
      <c r="F367" s="82"/>
      <c r="G367" s="82">
        <f t="shared" si="55"/>
        <v>0</v>
      </c>
      <c r="H367" s="82">
        <f t="shared" si="55"/>
        <v>0</v>
      </c>
      <c r="I367" s="82"/>
      <c r="J367" s="82">
        <f t="shared" si="55"/>
        <v>0</v>
      </c>
      <c r="K367" s="82">
        <f t="shared" si="55"/>
        <v>0</v>
      </c>
      <c r="L367" s="82"/>
      <c r="M367" s="82">
        <f t="shared" si="55"/>
        <v>0</v>
      </c>
      <c r="N367" s="82">
        <f t="shared" si="55"/>
        <v>0</v>
      </c>
      <c r="O367" s="82"/>
      <c r="P367" s="82">
        <f t="shared" si="55"/>
        <v>0</v>
      </c>
      <c r="Q367" s="82">
        <f t="shared" si="55"/>
        <v>0</v>
      </c>
      <c r="R367" s="82"/>
      <c r="S367" s="82">
        <f t="shared" si="55"/>
        <v>0</v>
      </c>
      <c r="T367" s="82">
        <f t="shared" si="55"/>
        <v>0</v>
      </c>
      <c r="U367" s="82"/>
      <c r="V367" s="82">
        <f t="shared" si="55"/>
        <v>0</v>
      </c>
      <c r="W367" s="82">
        <f t="shared" si="55"/>
        <v>0</v>
      </c>
    </row>
    <row r="368" spans="1:23" x14ac:dyDescent="0.2">
      <c r="A368" s="212" t="s">
        <v>78</v>
      </c>
      <c r="B368" s="213"/>
      <c r="C368" s="214"/>
      <c r="D368" s="83">
        <f>SUM(D337,D345,D354,D357,D360,D364,D367)</f>
        <v>545</v>
      </c>
      <c r="E368" s="83">
        <f t="shared" ref="E368:W368" si="56">SUM(E337,E345,E354,E357,E360,E364,E367)</f>
        <v>30</v>
      </c>
      <c r="F368" s="83"/>
      <c r="G368" s="83">
        <f t="shared" si="56"/>
        <v>9</v>
      </c>
      <c r="H368" s="83">
        <f t="shared" si="56"/>
        <v>170</v>
      </c>
      <c r="I368" s="83"/>
      <c r="J368" s="83">
        <f t="shared" si="56"/>
        <v>0</v>
      </c>
      <c r="K368" s="83">
        <f t="shared" si="56"/>
        <v>0</v>
      </c>
      <c r="L368" s="83"/>
      <c r="M368" s="83">
        <f t="shared" si="56"/>
        <v>0.5</v>
      </c>
      <c r="N368" s="83">
        <f t="shared" si="56"/>
        <v>10</v>
      </c>
      <c r="O368" s="83"/>
      <c r="P368" s="83">
        <f t="shared" si="56"/>
        <v>7.5</v>
      </c>
      <c r="Q368" s="83">
        <f t="shared" si="56"/>
        <v>120</v>
      </c>
      <c r="R368" s="83"/>
      <c r="S368" s="83">
        <f t="shared" si="56"/>
        <v>9</v>
      </c>
      <c r="T368" s="83">
        <f t="shared" si="56"/>
        <v>145</v>
      </c>
      <c r="U368" s="83"/>
      <c r="V368" s="83">
        <f t="shared" si="56"/>
        <v>4</v>
      </c>
      <c r="W368" s="83">
        <f t="shared" si="56"/>
        <v>100</v>
      </c>
    </row>
    <row r="369" spans="1:23" ht="24.6" customHeight="1" x14ac:dyDescent="0.2">
      <c r="A369" s="206" t="s">
        <v>373</v>
      </c>
      <c r="B369" s="206"/>
      <c r="C369" s="206"/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6"/>
      <c r="W369" s="206"/>
    </row>
    <row r="370" spans="1:23" x14ac:dyDescent="0.2">
      <c r="A370" s="176" t="s">
        <v>374</v>
      </c>
      <c r="B370" s="176"/>
      <c r="C370" s="176"/>
      <c r="D370" s="176"/>
      <c r="E370" s="176"/>
      <c r="F370" s="176"/>
      <c r="G370" s="176"/>
      <c r="H370" s="176"/>
      <c r="I370" s="176"/>
      <c r="J370" s="176"/>
      <c r="K370" s="176"/>
      <c r="L370" s="176"/>
      <c r="M370" s="176"/>
      <c r="N370" s="176"/>
      <c r="O370" s="176"/>
      <c r="P370" s="176"/>
      <c r="Q370" s="176"/>
      <c r="R370" s="176"/>
      <c r="S370" s="176"/>
      <c r="T370" s="176"/>
      <c r="U370" s="176"/>
      <c r="V370" s="176"/>
      <c r="W370" s="176"/>
    </row>
    <row r="371" spans="1:23" x14ac:dyDescent="0.2">
      <c r="A371" s="46"/>
      <c r="B371" s="46"/>
      <c r="C371" s="46"/>
      <c r="D371" s="52"/>
      <c r="E371" s="52"/>
      <c r="F371" s="85"/>
      <c r="G371" s="85"/>
      <c r="H371" s="85"/>
      <c r="I371" s="85"/>
      <c r="J371" s="85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">
      <c r="A372" s="46"/>
      <c r="B372" s="46"/>
      <c r="C372" s="86" t="s">
        <v>16</v>
      </c>
      <c r="F372" s="52"/>
      <c r="G372" s="52"/>
      <c r="H372" s="46"/>
      <c r="I372" s="46"/>
      <c r="J372" s="46"/>
      <c r="K372" s="46"/>
      <c r="L372" s="46"/>
      <c r="M372" s="46"/>
      <c r="N372" s="46"/>
      <c r="O372" s="52"/>
      <c r="P372" s="52"/>
      <c r="Q372" s="52"/>
      <c r="R372" s="52"/>
      <c r="S372" s="52"/>
      <c r="T372" s="52"/>
      <c r="U372" s="52"/>
      <c r="V372" s="52"/>
      <c r="W372" s="52"/>
    </row>
    <row r="373" spans="1:23" x14ac:dyDescent="0.2">
      <c r="A373" s="46"/>
      <c r="B373" s="46"/>
      <c r="C373" s="7" t="s">
        <v>27</v>
      </c>
      <c r="D373" s="34">
        <v>0</v>
      </c>
      <c r="F373" s="52"/>
      <c r="G373" s="52"/>
      <c r="H373" s="6"/>
      <c r="I373" s="6"/>
      <c r="J373" s="6"/>
      <c r="K373" s="6"/>
      <c r="L373" s="6"/>
      <c r="M373" s="6"/>
      <c r="N373" s="6"/>
      <c r="O373" s="52"/>
      <c r="P373" s="52"/>
      <c r="Q373" s="52"/>
      <c r="R373" s="52"/>
      <c r="S373" s="52"/>
      <c r="T373" s="52"/>
      <c r="U373" s="52"/>
      <c r="V373" s="52"/>
      <c r="W373" s="52"/>
    </row>
    <row r="374" spans="1:23" x14ac:dyDescent="0.2">
      <c r="A374" s="46"/>
      <c r="B374" s="46"/>
      <c r="C374" s="87" t="s">
        <v>28</v>
      </c>
      <c r="D374" s="34">
        <f>SUM(H368,K368,N368)</f>
        <v>180</v>
      </c>
      <c r="F374" s="52"/>
      <c r="G374" s="52"/>
      <c r="H374" s="6"/>
      <c r="I374" s="6"/>
      <c r="J374" s="6"/>
      <c r="K374" s="6"/>
      <c r="L374" s="6"/>
      <c r="M374" s="6"/>
      <c r="N374" s="6"/>
      <c r="O374" s="52"/>
      <c r="P374" s="52"/>
      <c r="Q374" s="52"/>
      <c r="R374" s="52"/>
      <c r="S374" s="52"/>
      <c r="T374" s="52"/>
      <c r="U374" s="52"/>
      <c r="V374" s="52"/>
      <c r="W374" s="52"/>
    </row>
    <row r="375" spans="1:23" x14ac:dyDescent="0.2">
      <c r="A375" s="46"/>
      <c r="B375" s="46"/>
      <c r="C375" s="87" t="s">
        <v>4</v>
      </c>
      <c r="D375" s="34">
        <f>SUM(G368,J368,M368)</f>
        <v>9.5</v>
      </c>
      <c r="F375" s="52"/>
      <c r="G375" s="52"/>
      <c r="H375" s="6"/>
      <c r="I375" s="6"/>
      <c r="J375" s="6"/>
      <c r="K375" s="6"/>
      <c r="L375" s="6"/>
      <c r="M375" s="6"/>
      <c r="N375" s="6"/>
      <c r="O375" s="52"/>
      <c r="P375" s="52"/>
      <c r="Q375" s="52"/>
      <c r="R375" s="52"/>
      <c r="S375" s="52"/>
      <c r="T375" s="52"/>
      <c r="U375" s="52"/>
      <c r="V375" s="52"/>
      <c r="W375" s="52"/>
    </row>
    <row r="376" spans="1:23" x14ac:dyDescent="0.2">
      <c r="A376" s="46"/>
      <c r="B376" s="46"/>
      <c r="C376" s="88"/>
      <c r="D376" s="6"/>
      <c r="F376" s="52"/>
      <c r="G376" s="52"/>
      <c r="H376" s="6"/>
      <c r="I376" s="6"/>
      <c r="J376" s="6"/>
      <c r="K376" s="6"/>
      <c r="L376" s="6"/>
      <c r="M376" s="6"/>
      <c r="N376" s="6"/>
      <c r="O376" s="52"/>
      <c r="P376" s="52"/>
      <c r="Q376" s="52"/>
      <c r="R376" s="52"/>
      <c r="S376" s="52"/>
      <c r="T376" s="52"/>
      <c r="U376" s="52"/>
      <c r="V376" s="52"/>
      <c r="W376" s="52"/>
    </row>
    <row r="377" spans="1:23" x14ac:dyDescent="0.2">
      <c r="A377" s="46"/>
      <c r="B377" s="46"/>
      <c r="C377" s="46" t="s">
        <v>17</v>
      </c>
      <c r="D377" s="6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</row>
    <row r="378" spans="1:23" x14ac:dyDescent="0.2">
      <c r="A378" s="46"/>
      <c r="B378" s="46"/>
      <c r="C378" s="7" t="s">
        <v>27</v>
      </c>
      <c r="D378" s="89">
        <v>1</v>
      </c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</row>
    <row r="379" spans="1:23" x14ac:dyDescent="0.2">
      <c r="A379" s="5"/>
      <c r="B379" s="5"/>
      <c r="C379" s="7" t="s">
        <v>28</v>
      </c>
      <c r="D379" s="89">
        <f>SUM(Q368,T368,W368)</f>
        <v>365</v>
      </c>
      <c r="E379" s="52"/>
      <c r="F379" s="52"/>
      <c r="G379" s="52"/>
      <c r="H379" s="52"/>
      <c r="I379" s="52"/>
      <c r="J379" s="52"/>
      <c r="K379" s="52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x14ac:dyDescent="0.2">
      <c r="A380" s="46"/>
      <c r="B380" s="46"/>
      <c r="C380" s="87" t="s">
        <v>4</v>
      </c>
      <c r="D380" s="89">
        <f>SUM(P368,S368,V368)</f>
        <v>20.5</v>
      </c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</row>
    <row r="381" spans="1:23" x14ac:dyDescent="0.2">
      <c r="A381" s="5"/>
      <c r="B381" s="5"/>
      <c r="C381" s="90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5"/>
      <c r="P381" s="5"/>
      <c r="Q381" s="5"/>
      <c r="R381" s="5"/>
      <c r="S381" s="5"/>
      <c r="T381" s="5"/>
      <c r="U381" s="5"/>
      <c r="V381" s="5"/>
      <c r="W381" s="5"/>
    </row>
    <row r="382" spans="1:23" x14ac:dyDescent="0.2">
      <c r="A382" s="5"/>
      <c r="B382" s="5"/>
      <c r="C382" s="90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5"/>
      <c r="P382" s="5"/>
      <c r="Q382" s="5"/>
      <c r="R382" s="5"/>
      <c r="S382" s="5"/>
      <c r="T382" s="5"/>
      <c r="U382" s="5"/>
      <c r="V382" s="5"/>
      <c r="W382" s="5"/>
    </row>
    <row r="383" spans="1:23" x14ac:dyDescent="0.2">
      <c r="A383" s="5"/>
      <c r="B383" s="5"/>
      <c r="C383" s="90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5"/>
      <c r="P383" s="5"/>
      <c r="Q383" s="5"/>
      <c r="R383" s="5"/>
      <c r="S383" s="5"/>
      <c r="T383" s="5"/>
      <c r="U383" s="5"/>
      <c r="V383" s="5"/>
      <c r="W383" s="5"/>
    </row>
    <row r="384" spans="1:23" x14ac:dyDescent="0.2">
      <c r="A384" s="5"/>
      <c r="B384" s="5"/>
      <c r="C384" s="90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5"/>
      <c r="P384" s="5"/>
      <c r="Q384" s="5"/>
      <c r="R384" s="5"/>
      <c r="S384" s="5"/>
      <c r="T384" s="5"/>
      <c r="U384" s="5"/>
      <c r="V384" s="5"/>
      <c r="W384" s="5"/>
    </row>
    <row r="385" spans="1:23" x14ac:dyDescent="0.2">
      <c r="A385" s="5"/>
      <c r="B385" s="5"/>
      <c r="C385" s="90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5"/>
      <c r="P385" s="5"/>
      <c r="Q385" s="5"/>
      <c r="R385" s="5"/>
      <c r="S385" s="5"/>
      <c r="T385" s="5"/>
      <c r="U385" s="5"/>
      <c r="V385" s="5"/>
      <c r="W385" s="5"/>
    </row>
    <row r="386" spans="1:23" x14ac:dyDescent="0.2">
      <c r="A386" s="5"/>
      <c r="B386" s="5"/>
      <c r="C386" s="90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5"/>
      <c r="P386" s="5"/>
      <c r="Q386" s="5"/>
      <c r="R386" s="5"/>
      <c r="S386" s="5"/>
      <c r="T386" s="5"/>
      <c r="U386" s="5"/>
      <c r="V386" s="5"/>
      <c r="W386" s="5"/>
    </row>
    <row r="387" spans="1:23" x14ac:dyDescent="0.2">
      <c r="A387" s="5"/>
      <c r="B387" s="5"/>
      <c r="C387" s="90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5"/>
      <c r="P387" s="5"/>
      <c r="Q387" s="5"/>
      <c r="R387" s="5"/>
      <c r="S387" s="5"/>
      <c r="T387" s="5"/>
      <c r="U387" s="5"/>
      <c r="V387" s="5"/>
      <c r="W387" s="5"/>
    </row>
    <row r="388" spans="1:23" x14ac:dyDescent="0.2">
      <c r="A388" s="5"/>
      <c r="B388" s="5"/>
      <c r="C388" s="90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5"/>
      <c r="P388" s="5"/>
      <c r="Q388" s="5"/>
      <c r="R388" s="5"/>
      <c r="S388" s="5"/>
      <c r="T388" s="5"/>
      <c r="U388" s="5"/>
      <c r="V388" s="5"/>
      <c r="W388" s="5"/>
    </row>
    <row r="389" spans="1:23" x14ac:dyDescent="0.2">
      <c r="A389" s="5"/>
      <c r="B389" s="5"/>
      <c r="C389" s="90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5"/>
      <c r="P389" s="5"/>
      <c r="Q389" s="5"/>
      <c r="R389" s="5"/>
      <c r="S389" s="5"/>
      <c r="T389" s="5"/>
      <c r="U389" s="5"/>
      <c r="V389" s="5"/>
      <c r="W389" s="5"/>
    </row>
    <row r="390" spans="1:23" x14ac:dyDescent="0.2">
      <c r="A390" s="5"/>
      <c r="B390" s="5"/>
      <c r="C390" s="90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5"/>
      <c r="P390" s="5"/>
      <c r="Q390" s="5"/>
      <c r="R390" s="5"/>
      <c r="S390" s="5"/>
      <c r="T390" s="5"/>
      <c r="U390" s="5"/>
      <c r="V390" s="5"/>
      <c r="W390" s="5"/>
    </row>
    <row r="391" spans="1:23" x14ac:dyDescent="0.2">
      <c r="A391" s="5"/>
      <c r="B391" s="5"/>
      <c r="C391" s="90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5"/>
      <c r="P391" s="5"/>
      <c r="Q391" s="5"/>
      <c r="R391" s="5"/>
      <c r="S391" s="5"/>
      <c r="T391" s="5"/>
      <c r="U391" s="5"/>
      <c r="V391" s="5"/>
      <c r="W391" s="5"/>
    </row>
    <row r="392" spans="1:23" x14ac:dyDescent="0.2">
      <c r="A392" s="5"/>
      <c r="B392" s="5"/>
      <c r="C392" s="90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5"/>
      <c r="P392" s="5"/>
      <c r="Q392" s="5"/>
      <c r="R392" s="5"/>
      <c r="S392" s="5"/>
      <c r="T392" s="5"/>
      <c r="U392" s="5"/>
      <c r="V392" s="5"/>
      <c r="W392" s="5"/>
    </row>
    <row r="393" spans="1:23" x14ac:dyDescent="0.2">
      <c r="A393" s="5"/>
      <c r="B393" s="5"/>
      <c r="C393" s="90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5"/>
      <c r="P393" s="5"/>
      <c r="Q393" s="5"/>
      <c r="R393" s="5"/>
      <c r="S393" s="5"/>
      <c r="T393" s="5"/>
      <c r="U393" s="5"/>
      <c r="V393" s="5"/>
      <c r="W393" s="5"/>
    </row>
    <row r="394" spans="1:23" x14ac:dyDescent="0.2">
      <c r="A394" s="5"/>
      <c r="B394" s="5"/>
      <c r="C394" s="90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5"/>
      <c r="P394" s="5"/>
      <c r="Q394" s="5"/>
      <c r="R394" s="5"/>
      <c r="S394" s="5"/>
      <c r="T394" s="5"/>
      <c r="U394" s="5"/>
      <c r="V394" s="5"/>
      <c r="W394" s="5"/>
    </row>
    <row r="395" spans="1:23" x14ac:dyDescent="0.2">
      <c r="A395" s="5"/>
      <c r="B395" s="5"/>
      <c r="C395" s="90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5"/>
      <c r="P395" s="5"/>
      <c r="Q395" s="5"/>
      <c r="R395" s="5"/>
      <c r="S395" s="5"/>
      <c r="T395" s="5"/>
      <c r="U395" s="5"/>
      <c r="V395" s="5"/>
      <c r="W395" s="5"/>
    </row>
    <row r="396" spans="1:23" x14ac:dyDescent="0.2">
      <c r="A396" s="204" t="s">
        <v>13</v>
      </c>
      <c r="B396" s="204"/>
      <c r="C396" s="175" t="s">
        <v>385</v>
      </c>
      <c r="D396" s="175"/>
      <c r="E396" s="175"/>
      <c r="F396" s="175"/>
      <c r="G396" s="175"/>
      <c r="H396" s="175"/>
      <c r="I396" s="175"/>
      <c r="J396" s="175"/>
      <c r="K396" s="175"/>
      <c r="L396" s="175"/>
      <c r="M396" s="175"/>
      <c r="N396" s="175"/>
      <c r="O396" s="174" t="s">
        <v>346</v>
      </c>
      <c r="P396" s="174"/>
      <c r="Q396" s="174"/>
      <c r="R396" s="174"/>
      <c r="S396" s="174"/>
      <c r="T396" s="174"/>
      <c r="U396" s="174"/>
      <c r="V396" s="174"/>
      <c r="W396" s="174"/>
    </row>
    <row r="397" spans="1:23" x14ac:dyDescent="0.2">
      <c r="A397" s="204" t="s">
        <v>12</v>
      </c>
      <c r="B397" s="204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162" t="s">
        <v>347</v>
      </c>
      <c r="P397" s="162"/>
      <c r="Q397" s="162"/>
      <c r="R397" s="162"/>
      <c r="S397" s="162"/>
      <c r="T397" s="162"/>
      <c r="U397" s="162"/>
      <c r="V397" s="162"/>
      <c r="W397" s="162"/>
    </row>
    <row r="398" spans="1:23" x14ac:dyDescent="0.2">
      <c r="A398" s="204" t="s">
        <v>0</v>
      </c>
      <c r="B398" s="204"/>
      <c r="C398" s="175" t="s">
        <v>77</v>
      </c>
      <c r="D398" s="175"/>
      <c r="E398" s="175"/>
      <c r="F398" s="175"/>
      <c r="G398" s="175"/>
      <c r="H398" s="175"/>
      <c r="I398" s="175"/>
      <c r="J398" s="175"/>
      <c r="K398" s="175"/>
      <c r="L398" s="175"/>
      <c r="M398" s="175"/>
      <c r="N398" s="175"/>
      <c r="O398" s="58"/>
      <c r="P398" s="58"/>
      <c r="Q398" s="58"/>
      <c r="R398" s="58"/>
      <c r="S398" s="58"/>
      <c r="T398" s="58"/>
      <c r="U398" s="58"/>
      <c r="V398" s="58"/>
      <c r="W398" s="58"/>
    </row>
    <row r="399" spans="1:23" x14ac:dyDescent="0.2">
      <c r="A399" s="35"/>
      <c r="B399" s="35"/>
      <c r="C399" s="175" t="s">
        <v>329</v>
      </c>
      <c r="D399" s="175"/>
      <c r="E399" s="175"/>
      <c r="F399" s="175"/>
      <c r="G399" s="175"/>
      <c r="H399" s="175"/>
      <c r="I399" s="175"/>
      <c r="J399" s="175"/>
      <c r="K399" s="175"/>
      <c r="L399" s="175"/>
      <c r="M399" s="175"/>
      <c r="N399" s="175"/>
      <c r="O399" s="58"/>
      <c r="P399" s="58"/>
      <c r="Q399" s="58"/>
      <c r="R399" s="58"/>
      <c r="S399" s="58"/>
      <c r="T399" s="58"/>
      <c r="U399" s="58"/>
      <c r="V399" s="58"/>
      <c r="W399" s="58"/>
    </row>
    <row r="400" spans="1:23" x14ac:dyDescent="0.2">
      <c r="A400" s="35"/>
      <c r="B400" s="35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8"/>
      <c r="P400" s="58"/>
      <c r="Q400" s="58"/>
      <c r="R400" s="58"/>
      <c r="S400" s="58"/>
      <c r="T400" s="58"/>
      <c r="U400" s="58"/>
      <c r="V400" s="58"/>
      <c r="W400" s="58"/>
    </row>
    <row r="401" spans="1:23" ht="13.15" customHeight="1" x14ac:dyDescent="0.2">
      <c r="A401" s="184" t="s">
        <v>14</v>
      </c>
      <c r="B401" s="187" t="s">
        <v>2</v>
      </c>
      <c r="C401" s="187" t="s">
        <v>3</v>
      </c>
      <c r="D401" s="180" t="s">
        <v>21</v>
      </c>
      <c r="E401" s="181"/>
      <c r="F401" s="181"/>
      <c r="G401" s="180" t="s">
        <v>98</v>
      </c>
      <c r="H401" s="181"/>
      <c r="I401" s="181"/>
      <c r="J401" s="181"/>
      <c r="K401" s="181"/>
      <c r="L401" s="181"/>
      <c r="M401" s="181"/>
      <c r="N401" s="181"/>
      <c r="O401" s="181"/>
      <c r="P401" s="181"/>
      <c r="Q401" s="181"/>
      <c r="R401" s="181"/>
      <c r="S401" s="181"/>
      <c r="T401" s="181"/>
      <c r="U401" s="181"/>
      <c r="V401" s="181"/>
      <c r="W401" s="205"/>
    </row>
    <row r="402" spans="1:23" ht="22.9" customHeight="1" x14ac:dyDescent="0.2">
      <c r="A402" s="185"/>
      <c r="B402" s="188"/>
      <c r="C402" s="188"/>
      <c r="D402" s="182" t="s">
        <v>18</v>
      </c>
      <c r="E402" s="193" t="s">
        <v>4</v>
      </c>
      <c r="F402" s="161" t="s">
        <v>5</v>
      </c>
      <c r="G402" s="166" t="s">
        <v>16</v>
      </c>
      <c r="H402" s="167"/>
      <c r="I402" s="167"/>
      <c r="J402" s="167"/>
      <c r="K402" s="167"/>
      <c r="L402" s="167"/>
      <c r="M402" s="167"/>
      <c r="N402" s="167"/>
      <c r="O402" s="168"/>
      <c r="P402" s="166" t="s">
        <v>17</v>
      </c>
      <c r="Q402" s="167"/>
      <c r="R402" s="167"/>
      <c r="S402" s="167"/>
      <c r="T402" s="167"/>
      <c r="U402" s="167"/>
      <c r="V402" s="167"/>
      <c r="W402" s="168"/>
    </row>
    <row r="403" spans="1:23" ht="27" customHeight="1" x14ac:dyDescent="0.2">
      <c r="A403" s="185"/>
      <c r="B403" s="188"/>
      <c r="C403" s="188"/>
      <c r="D403" s="182"/>
      <c r="E403" s="193"/>
      <c r="F403" s="161"/>
      <c r="G403" s="169" t="s">
        <v>6</v>
      </c>
      <c r="H403" s="169"/>
      <c r="I403" s="169"/>
      <c r="J403" s="169" t="s">
        <v>7</v>
      </c>
      <c r="K403" s="169"/>
      <c r="L403" s="169"/>
      <c r="M403" s="164" t="s">
        <v>8</v>
      </c>
      <c r="N403" s="164"/>
      <c r="O403" s="165"/>
      <c r="P403" s="163" t="s">
        <v>7</v>
      </c>
      <c r="Q403" s="164"/>
      <c r="R403" s="165"/>
      <c r="S403" s="163" t="s">
        <v>19</v>
      </c>
      <c r="T403" s="164"/>
      <c r="U403" s="165"/>
      <c r="V403" s="163" t="s">
        <v>11</v>
      </c>
      <c r="W403" s="165"/>
    </row>
    <row r="404" spans="1:23" ht="59.45" customHeight="1" x14ac:dyDescent="0.2">
      <c r="A404" s="186"/>
      <c r="B404" s="189"/>
      <c r="C404" s="189"/>
      <c r="D404" s="182"/>
      <c r="E404" s="193"/>
      <c r="F404" s="161"/>
      <c r="G404" s="92" t="s">
        <v>4</v>
      </c>
      <c r="H404" s="66" t="s">
        <v>9</v>
      </c>
      <c r="I404" s="93" t="s">
        <v>20</v>
      </c>
      <c r="J404" s="92" t="s">
        <v>4</v>
      </c>
      <c r="K404" s="63" t="s">
        <v>9</v>
      </c>
      <c r="L404" s="64" t="s">
        <v>20</v>
      </c>
      <c r="M404" s="65" t="s">
        <v>4</v>
      </c>
      <c r="N404" s="63" t="s">
        <v>9</v>
      </c>
      <c r="O404" s="64" t="s">
        <v>20</v>
      </c>
      <c r="P404" s="65" t="s">
        <v>4</v>
      </c>
      <c r="Q404" s="63" t="s">
        <v>9</v>
      </c>
      <c r="R404" s="64" t="s">
        <v>20</v>
      </c>
      <c r="S404" s="92" t="s">
        <v>4</v>
      </c>
      <c r="T404" s="66" t="s">
        <v>9</v>
      </c>
      <c r="U404" s="93" t="s">
        <v>20</v>
      </c>
      <c r="V404" s="65" t="s">
        <v>4</v>
      </c>
      <c r="W404" s="63" t="s">
        <v>9</v>
      </c>
    </row>
    <row r="405" spans="1:23" x14ac:dyDescent="0.2">
      <c r="A405" s="102" t="s">
        <v>243</v>
      </c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</row>
    <row r="406" spans="1:23" x14ac:dyDescent="0.2">
      <c r="A406" s="70"/>
      <c r="B406" s="114"/>
      <c r="C406" s="76"/>
      <c r="D406" s="28"/>
      <c r="E406" s="26"/>
      <c r="F406" s="49"/>
      <c r="G406" s="94"/>
      <c r="H406" s="28"/>
      <c r="I406" s="27"/>
      <c r="J406" s="26"/>
      <c r="K406" s="28"/>
      <c r="L406" s="27"/>
      <c r="M406" s="26"/>
      <c r="N406" s="28"/>
      <c r="O406" s="27"/>
      <c r="P406" s="26"/>
      <c r="Q406" s="28"/>
      <c r="R406" s="27"/>
      <c r="S406" s="26"/>
      <c r="T406" s="28"/>
      <c r="U406" s="27"/>
      <c r="V406" s="26"/>
      <c r="W406" s="28"/>
    </row>
    <row r="407" spans="1:23" x14ac:dyDescent="0.2">
      <c r="A407" s="154" t="s">
        <v>244</v>
      </c>
      <c r="B407" s="155"/>
      <c r="C407" s="156"/>
      <c r="D407" s="73">
        <f>SUM(D406:D406)</f>
        <v>0</v>
      </c>
      <c r="E407" s="73">
        <f t="shared" ref="E407:W407" si="57">SUM(E406:E406)</f>
        <v>0</v>
      </c>
      <c r="F407" s="73"/>
      <c r="G407" s="73">
        <f t="shared" si="57"/>
        <v>0</v>
      </c>
      <c r="H407" s="73">
        <f t="shared" si="57"/>
        <v>0</v>
      </c>
      <c r="I407" s="73"/>
      <c r="J407" s="73">
        <f t="shared" si="57"/>
        <v>0</v>
      </c>
      <c r="K407" s="73">
        <f t="shared" si="57"/>
        <v>0</v>
      </c>
      <c r="L407" s="73"/>
      <c r="M407" s="73">
        <f t="shared" si="57"/>
        <v>0</v>
      </c>
      <c r="N407" s="73">
        <f t="shared" si="57"/>
        <v>0</v>
      </c>
      <c r="O407" s="73"/>
      <c r="P407" s="73">
        <f t="shared" si="57"/>
        <v>0</v>
      </c>
      <c r="Q407" s="73">
        <f t="shared" si="57"/>
        <v>0</v>
      </c>
      <c r="R407" s="73"/>
      <c r="S407" s="73">
        <f t="shared" si="57"/>
        <v>0</v>
      </c>
      <c r="T407" s="73">
        <f t="shared" si="57"/>
        <v>0</v>
      </c>
      <c r="U407" s="73"/>
      <c r="V407" s="73">
        <f t="shared" si="57"/>
        <v>0</v>
      </c>
      <c r="W407" s="73">
        <f t="shared" si="57"/>
        <v>0</v>
      </c>
    </row>
    <row r="408" spans="1:23" x14ac:dyDescent="0.2">
      <c r="A408" s="31" t="s">
        <v>245</v>
      </c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3"/>
    </row>
    <row r="409" spans="1:23" ht="15.75" x14ac:dyDescent="0.2">
      <c r="A409" s="69"/>
      <c r="B409" s="24"/>
      <c r="C409" s="70"/>
      <c r="D409" s="28"/>
      <c r="E409" s="26"/>
      <c r="F409" s="49"/>
      <c r="G409" s="94"/>
      <c r="H409" s="28"/>
      <c r="I409" s="27"/>
      <c r="J409" s="26"/>
      <c r="K409" s="28"/>
      <c r="L409" s="27"/>
      <c r="M409" s="26"/>
      <c r="N409" s="28"/>
      <c r="O409" s="27"/>
      <c r="P409" s="26"/>
      <c r="Q409" s="28"/>
      <c r="R409" s="27"/>
      <c r="S409" s="26"/>
      <c r="T409" s="28"/>
      <c r="U409" s="27"/>
      <c r="V409" s="26"/>
      <c r="W409" s="28"/>
    </row>
    <row r="410" spans="1:23" x14ac:dyDescent="0.2">
      <c r="A410" s="154" t="s">
        <v>246</v>
      </c>
      <c r="B410" s="155"/>
      <c r="C410" s="156"/>
      <c r="D410" s="73">
        <f>SUM(D409:D409)</f>
        <v>0</v>
      </c>
      <c r="E410" s="73">
        <f t="shared" ref="E410:W410" si="58">SUM(E409:E409)</f>
        <v>0</v>
      </c>
      <c r="F410" s="73"/>
      <c r="G410" s="73">
        <f t="shared" si="58"/>
        <v>0</v>
      </c>
      <c r="H410" s="73">
        <f t="shared" si="58"/>
        <v>0</v>
      </c>
      <c r="I410" s="73"/>
      <c r="J410" s="73">
        <f t="shared" si="58"/>
        <v>0</v>
      </c>
      <c r="K410" s="73">
        <f t="shared" si="58"/>
        <v>0</v>
      </c>
      <c r="L410" s="73"/>
      <c r="M410" s="73">
        <f t="shared" si="58"/>
        <v>0</v>
      </c>
      <c r="N410" s="73">
        <f t="shared" si="58"/>
        <v>0</v>
      </c>
      <c r="O410" s="73"/>
      <c r="P410" s="73">
        <f t="shared" si="58"/>
        <v>0</v>
      </c>
      <c r="Q410" s="73">
        <f t="shared" si="58"/>
        <v>0</v>
      </c>
      <c r="R410" s="73"/>
      <c r="S410" s="73">
        <f t="shared" si="58"/>
        <v>0</v>
      </c>
      <c r="T410" s="73">
        <f t="shared" si="58"/>
        <v>0</v>
      </c>
      <c r="U410" s="73"/>
      <c r="V410" s="73">
        <f t="shared" si="58"/>
        <v>0</v>
      </c>
      <c r="W410" s="73">
        <f t="shared" si="58"/>
        <v>0</v>
      </c>
    </row>
    <row r="411" spans="1:23" x14ac:dyDescent="0.2">
      <c r="A411" s="31" t="s">
        <v>247</v>
      </c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3"/>
    </row>
    <row r="412" spans="1:23" ht="15.75" x14ac:dyDescent="0.2">
      <c r="A412" s="147" t="s">
        <v>209</v>
      </c>
      <c r="B412" s="207" t="s">
        <v>303</v>
      </c>
      <c r="C412" s="208"/>
      <c r="D412" s="115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7"/>
    </row>
    <row r="413" spans="1:23" ht="15.75" x14ac:dyDescent="0.2">
      <c r="A413" s="209"/>
      <c r="B413" s="24" t="s">
        <v>304</v>
      </c>
      <c r="C413" s="147" t="s">
        <v>39</v>
      </c>
      <c r="D413" s="151">
        <f>SUM(H413,H414,H415,H416,K413,K414,K415,K416,N413,N414,N415,N416,Q413,Q414,Q415,Q416,T413,T414,T415,T416,W413,W414,W415,W416)</f>
        <v>60</v>
      </c>
      <c r="E413" s="152">
        <f>SUM(G413,G414,G415,G416,J413,J414,J415,J416,M413,M414,M415,M416,P413,P414,P415,P416,S413,S414,S415,S416,V413,V414,V415,V416)</f>
        <v>3</v>
      </c>
      <c r="F413" s="172" t="s">
        <v>48</v>
      </c>
      <c r="G413" s="94"/>
      <c r="H413" s="28"/>
      <c r="I413" s="27"/>
      <c r="J413" s="26"/>
      <c r="K413" s="28"/>
      <c r="L413" s="27"/>
      <c r="M413" s="26"/>
      <c r="N413" s="28"/>
      <c r="O413" s="27"/>
      <c r="P413" s="26"/>
      <c r="Q413" s="28"/>
      <c r="R413" s="27"/>
      <c r="S413" s="26"/>
      <c r="T413" s="28"/>
      <c r="U413" s="27"/>
      <c r="V413" s="26"/>
      <c r="W413" s="28"/>
    </row>
    <row r="414" spans="1:23" ht="15.75" x14ac:dyDescent="0.2">
      <c r="A414" s="209"/>
      <c r="B414" s="24" t="s">
        <v>305</v>
      </c>
      <c r="C414" s="209"/>
      <c r="D414" s="211"/>
      <c r="E414" s="234"/>
      <c r="F414" s="226"/>
      <c r="G414" s="94"/>
      <c r="H414" s="28"/>
      <c r="I414" s="27"/>
      <c r="J414" s="26"/>
      <c r="K414" s="28"/>
      <c r="L414" s="27"/>
      <c r="M414" s="26"/>
      <c r="N414" s="28"/>
      <c r="O414" s="27"/>
      <c r="P414" s="26"/>
      <c r="Q414" s="28"/>
      <c r="R414" s="27"/>
      <c r="S414" s="26"/>
      <c r="T414" s="28"/>
      <c r="U414" s="27"/>
      <c r="V414" s="26"/>
      <c r="W414" s="28"/>
    </row>
    <row r="415" spans="1:23" ht="15.75" x14ac:dyDescent="0.2">
      <c r="A415" s="209"/>
      <c r="B415" s="24" t="s">
        <v>306</v>
      </c>
      <c r="C415" s="209"/>
      <c r="D415" s="211"/>
      <c r="E415" s="234"/>
      <c r="F415" s="226"/>
      <c r="G415" s="94">
        <v>0.5</v>
      </c>
      <c r="H415" s="28">
        <v>10</v>
      </c>
      <c r="I415" s="27">
        <v>300</v>
      </c>
      <c r="J415" s="26"/>
      <c r="K415" s="28"/>
      <c r="L415" s="27"/>
      <c r="M415" s="26"/>
      <c r="N415" s="28"/>
      <c r="O415" s="27"/>
      <c r="P415" s="26">
        <v>1</v>
      </c>
      <c r="Q415" s="28">
        <v>20</v>
      </c>
      <c r="R415" s="27">
        <v>5</v>
      </c>
      <c r="S415" s="26"/>
      <c r="T415" s="28"/>
      <c r="U415" s="27"/>
      <c r="V415" s="26"/>
      <c r="W415" s="28"/>
    </row>
    <row r="416" spans="1:23" ht="31.5" x14ac:dyDescent="0.2">
      <c r="A416" s="210"/>
      <c r="B416" s="24" t="s">
        <v>307</v>
      </c>
      <c r="C416" s="210"/>
      <c r="D416" s="170"/>
      <c r="E416" s="171"/>
      <c r="F416" s="173"/>
      <c r="G416" s="94">
        <v>0.5</v>
      </c>
      <c r="H416" s="28">
        <v>10</v>
      </c>
      <c r="I416" s="27">
        <v>300</v>
      </c>
      <c r="J416" s="26"/>
      <c r="K416" s="28"/>
      <c r="L416" s="27"/>
      <c r="M416" s="26"/>
      <c r="N416" s="28"/>
      <c r="O416" s="27"/>
      <c r="P416" s="26">
        <v>1</v>
      </c>
      <c r="Q416" s="28">
        <v>20</v>
      </c>
      <c r="R416" s="27">
        <v>5</v>
      </c>
      <c r="S416" s="26"/>
      <c r="T416" s="28"/>
      <c r="U416" s="27"/>
      <c r="V416" s="26"/>
      <c r="W416" s="28"/>
    </row>
    <row r="417" spans="1:23" x14ac:dyDescent="0.2">
      <c r="A417" s="154" t="s">
        <v>248</v>
      </c>
      <c r="B417" s="155"/>
      <c r="C417" s="156"/>
      <c r="D417" s="73">
        <f>SUM(D413:D416)</f>
        <v>60</v>
      </c>
      <c r="E417" s="73">
        <f>SUM(E413)</f>
        <v>3</v>
      </c>
      <c r="F417" s="73"/>
      <c r="G417" s="73">
        <f>SUM(G413:G416)</f>
        <v>1</v>
      </c>
      <c r="H417" s="73">
        <f t="shared" ref="H417:W417" si="59">SUM(H413:H416)</f>
        <v>20</v>
      </c>
      <c r="I417" s="73"/>
      <c r="J417" s="73">
        <f t="shared" si="59"/>
        <v>0</v>
      </c>
      <c r="K417" s="73">
        <f t="shared" si="59"/>
        <v>0</v>
      </c>
      <c r="L417" s="73"/>
      <c r="M417" s="73">
        <f t="shared" si="59"/>
        <v>0</v>
      </c>
      <c r="N417" s="73">
        <f t="shared" si="59"/>
        <v>0</v>
      </c>
      <c r="O417" s="73"/>
      <c r="P417" s="73">
        <f t="shared" si="59"/>
        <v>2</v>
      </c>
      <c r="Q417" s="73">
        <f t="shared" si="59"/>
        <v>40</v>
      </c>
      <c r="R417" s="73"/>
      <c r="S417" s="73">
        <f t="shared" si="59"/>
        <v>0</v>
      </c>
      <c r="T417" s="73">
        <f t="shared" si="59"/>
        <v>0</v>
      </c>
      <c r="U417" s="73"/>
      <c r="V417" s="73">
        <f t="shared" si="59"/>
        <v>0</v>
      </c>
      <c r="W417" s="73">
        <f t="shared" si="59"/>
        <v>0</v>
      </c>
    </row>
    <row r="418" spans="1:23" x14ac:dyDescent="0.2">
      <c r="A418" s="31" t="s">
        <v>249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3"/>
    </row>
    <row r="419" spans="1:23" ht="32.25" customHeight="1" x14ac:dyDescent="0.2">
      <c r="A419" s="36" t="s">
        <v>149</v>
      </c>
      <c r="B419" s="24" t="s">
        <v>361</v>
      </c>
      <c r="C419" s="70" t="s">
        <v>349</v>
      </c>
      <c r="D419" s="28">
        <f>SUM(H419,K419,N419,Q419,T419,W419)</f>
        <v>60</v>
      </c>
      <c r="E419" s="26">
        <f>SUM(G419,J419,M419,P419,S419,V419)</f>
        <v>4</v>
      </c>
      <c r="F419" s="99" t="s">
        <v>44</v>
      </c>
      <c r="G419" s="94">
        <v>1</v>
      </c>
      <c r="H419" s="28">
        <v>20</v>
      </c>
      <c r="I419" s="27">
        <v>300</v>
      </c>
      <c r="J419" s="26"/>
      <c r="K419" s="28"/>
      <c r="L419" s="27"/>
      <c r="M419" s="26"/>
      <c r="N419" s="28"/>
      <c r="O419" s="27"/>
      <c r="P419" s="26"/>
      <c r="Q419" s="28"/>
      <c r="R419" s="27"/>
      <c r="S419" s="26">
        <v>3</v>
      </c>
      <c r="T419" s="28">
        <v>40</v>
      </c>
      <c r="U419" s="27">
        <v>5</v>
      </c>
      <c r="V419" s="26"/>
      <c r="W419" s="28"/>
    </row>
    <row r="420" spans="1:23" ht="31.5" x14ac:dyDescent="0.2">
      <c r="A420" s="36" t="s">
        <v>165</v>
      </c>
      <c r="B420" s="24" t="s">
        <v>362</v>
      </c>
      <c r="C420" s="70" t="s">
        <v>349</v>
      </c>
      <c r="D420" s="28">
        <f t="shared" ref="D420:D424" si="60">SUM(H420,K420,N420,Q420,T420,W420)</f>
        <v>65</v>
      </c>
      <c r="E420" s="26">
        <f t="shared" ref="E420:E424" si="61">SUM(G420,J420,M420,P420,S420,V420)</f>
        <v>4</v>
      </c>
      <c r="F420" s="99" t="s">
        <v>44</v>
      </c>
      <c r="G420" s="94">
        <v>1</v>
      </c>
      <c r="H420" s="28">
        <v>20</v>
      </c>
      <c r="I420" s="27">
        <v>300</v>
      </c>
      <c r="J420" s="26"/>
      <c r="K420" s="28"/>
      <c r="L420" s="27"/>
      <c r="M420" s="26"/>
      <c r="N420" s="28"/>
      <c r="O420" s="27"/>
      <c r="P420" s="26"/>
      <c r="Q420" s="28"/>
      <c r="R420" s="27"/>
      <c r="S420" s="26">
        <v>3</v>
      </c>
      <c r="T420" s="28">
        <v>45</v>
      </c>
      <c r="U420" s="27">
        <v>5</v>
      </c>
      <c r="V420" s="26"/>
      <c r="W420" s="28"/>
    </row>
    <row r="421" spans="1:23" ht="31.5" x14ac:dyDescent="0.2">
      <c r="A421" s="36" t="s">
        <v>172</v>
      </c>
      <c r="B421" s="24" t="s">
        <v>363</v>
      </c>
      <c r="C421" s="70" t="s">
        <v>349</v>
      </c>
      <c r="D421" s="28">
        <f t="shared" si="60"/>
        <v>65</v>
      </c>
      <c r="E421" s="26">
        <f t="shared" si="61"/>
        <v>4</v>
      </c>
      <c r="F421" s="99" t="s">
        <v>44</v>
      </c>
      <c r="G421" s="94">
        <v>1</v>
      </c>
      <c r="H421" s="28">
        <v>20</v>
      </c>
      <c r="I421" s="27">
        <v>300</v>
      </c>
      <c r="J421" s="26"/>
      <c r="K421" s="28"/>
      <c r="L421" s="27"/>
      <c r="M421" s="26"/>
      <c r="N421" s="28"/>
      <c r="O421" s="27"/>
      <c r="P421" s="26"/>
      <c r="Q421" s="28"/>
      <c r="R421" s="27"/>
      <c r="S421" s="26">
        <v>3</v>
      </c>
      <c r="T421" s="28">
        <v>45</v>
      </c>
      <c r="U421" s="27">
        <v>5</v>
      </c>
      <c r="V421" s="26"/>
      <c r="W421" s="28"/>
    </row>
    <row r="422" spans="1:23" ht="31.5" x14ac:dyDescent="0.2">
      <c r="A422" s="118" t="s">
        <v>187</v>
      </c>
      <c r="B422" s="23" t="s">
        <v>354</v>
      </c>
      <c r="C422" s="70" t="s">
        <v>350</v>
      </c>
      <c r="D422" s="28">
        <f t="shared" si="60"/>
        <v>45</v>
      </c>
      <c r="E422" s="26">
        <f t="shared" si="61"/>
        <v>3</v>
      </c>
      <c r="F422" s="99" t="s">
        <v>48</v>
      </c>
      <c r="G422" s="94"/>
      <c r="H422" s="28"/>
      <c r="I422" s="27"/>
      <c r="J422" s="26"/>
      <c r="K422" s="28"/>
      <c r="L422" s="27"/>
      <c r="M422" s="26"/>
      <c r="N422" s="28"/>
      <c r="O422" s="27"/>
      <c r="P422" s="26"/>
      <c r="Q422" s="28"/>
      <c r="R422" s="27"/>
      <c r="S422" s="26">
        <v>3</v>
      </c>
      <c r="T422" s="28">
        <v>45</v>
      </c>
      <c r="U422" s="27">
        <v>5</v>
      </c>
      <c r="V422" s="26"/>
      <c r="W422" s="28"/>
    </row>
    <row r="423" spans="1:23" ht="31.5" x14ac:dyDescent="0.2">
      <c r="A423" s="118" t="s">
        <v>175</v>
      </c>
      <c r="B423" s="23" t="s">
        <v>355</v>
      </c>
      <c r="C423" s="70" t="s">
        <v>349</v>
      </c>
      <c r="D423" s="28">
        <f t="shared" si="60"/>
        <v>30</v>
      </c>
      <c r="E423" s="26">
        <f t="shared" si="61"/>
        <v>2</v>
      </c>
      <c r="F423" s="99" t="s">
        <v>48</v>
      </c>
      <c r="G423" s="94"/>
      <c r="H423" s="28"/>
      <c r="I423" s="27"/>
      <c r="J423" s="26"/>
      <c r="K423" s="28"/>
      <c r="L423" s="27"/>
      <c r="M423" s="26"/>
      <c r="N423" s="28"/>
      <c r="O423" s="27"/>
      <c r="P423" s="26"/>
      <c r="Q423" s="28"/>
      <c r="R423" s="27"/>
      <c r="S423" s="26">
        <v>2</v>
      </c>
      <c r="T423" s="28">
        <v>30</v>
      </c>
      <c r="U423" s="27">
        <v>5</v>
      </c>
      <c r="V423" s="26"/>
      <c r="W423" s="28"/>
    </row>
    <row r="424" spans="1:23" ht="31.5" x14ac:dyDescent="0.2">
      <c r="A424" s="118" t="s">
        <v>176</v>
      </c>
      <c r="B424" s="23" t="s">
        <v>356</v>
      </c>
      <c r="C424" s="128" t="s">
        <v>388</v>
      </c>
      <c r="D424" s="28">
        <f t="shared" si="60"/>
        <v>45</v>
      </c>
      <c r="E424" s="26">
        <f t="shared" si="61"/>
        <v>3</v>
      </c>
      <c r="F424" s="99" t="s">
        <v>48</v>
      </c>
      <c r="G424" s="94"/>
      <c r="H424" s="28"/>
      <c r="I424" s="27"/>
      <c r="J424" s="26"/>
      <c r="K424" s="28"/>
      <c r="L424" s="27"/>
      <c r="M424" s="26"/>
      <c r="N424" s="28"/>
      <c r="O424" s="27"/>
      <c r="P424" s="26"/>
      <c r="Q424" s="28"/>
      <c r="R424" s="27"/>
      <c r="S424" s="26">
        <v>3</v>
      </c>
      <c r="T424" s="28">
        <v>45</v>
      </c>
      <c r="U424" s="27">
        <v>5</v>
      </c>
      <c r="V424" s="26"/>
      <c r="W424" s="28"/>
    </row>
    <row r="425" spans="1:23" x14ac:dyDescent="0.2">
      <c r="A425" s="154" t="s">
        <v>250</v>
      </c>
      <c r="B425" s="155"/>
      <c r="C425" s="156"/>
      <c r="D425" s="73">
        <f>SUM(D419:D424)</f>
        <v>310</v>
      </c>
      <c r="E425" s="73">
        <f t="shared" ref="E425:W425" si="62">SUM(E419:E424)</f>
        <v>20</v>
      </c>
      <c r="F425" s="73"/>
      <c r="G425" s="73">
        <f t="shared" si="62"/>
        <v>3</v>
      </c>
      <c r="H425" s="73">
        <f t="shared" si="62"/>
        <v>60</v>
      </c>
      <c r="I425" s="73"/>
      <c r="J425" s="73">
        <f t="shared" si="62"/>
        <v>0</v>
      </c>
      <c r="K425" s="73">
        <f t="shared" si="62"/>
        <v>0</v>
      </c>
      <c r="L425" s="73"/>
      <c r="M425" s="73">
        <f t="shared" si="62"/>
        <v>0</v>
      </c>
      <c r="N425" s="73">
        <f t="shared" si="62"/>
        <v>0</v>
      </c>
      <c r="O425" s="73"/>
      <c r="P425" s="73">
        <f t="shared" si="62"/>
        <v>0</v>
      </c>
      <c r="Q425" s="73">
        <f t="shared" si="62"/>
        <v>0</v>
      </c>
      <c r="R425" s="73"/>
      <c r="S425" s="73">
        <f t="shared" si="62"/>
        <v>17</v>
      </c>
      <c r="T425" s="73">
        <f t="shared" si="62"/>
        <v>250</v>
      </c>
      <c r="U425" s="73"/>
      <c r="V425" s="73">
        <f t="shared" si="62"/>
        <v>0</v>
      </c>
      <c r="W425" s="73">
        <f t="shared" si="62"/>
        <v>0</v>
      </c>
    </row>
    <row r="426" spans="1:23" x14ac:dyDescent="0.2">
      <c r="A426" s="31" t="s">
        <v>326</v>
      </c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3"/>
    </row>
    <row r="427" spans="1:23" x14ac:dyDescent="0.2">
      <c r="A427" s="49"/>
      <c r="B427" s="9"/>
      <c r="C427" s="76"/>
      <c r="D427" s="28"/>
      <c r="E427" s="26"/>
      <c r="F427" s="99"/>
      <c r="G427" s="94"/>
      <c r="H427" s="28"/>
      <c r="I427" s="27"/>
      <c r="J427" s="26"/>
      <c r="K427" s="28"/>
      <c r="L427" s="27"/>
      <c r="M427" s="26"/>
      <c r="N427" s="28"/>
      <c r="O427" s="27"/>
      <c r="P427" s="26"/>
      <c r="Q427" s="28"/>
      <c r="R427" s="27"/>
      <c r="S427" s="26"/>
      <c r="T427" s="28"/>
      <c r="U427" s="27"/>
      <c r="V427" s="26"/>
      <c r="W427" s="28"/>
    </row>
    <row r="428" spans="1:23" x14ac:dyDescent="0.2">
      <c r="A428" s="154" t="s">
        <v>252</v>
      </c>
      <c r="B428" s="155"/>
      <c r="C428" s="156"/>
      <c r="D428" s="73">
        <f>SUM(D427:D427)</f>
        <v>0</v>
      </c>
      <c r="E428" s="73">
        <f t="shared" ref="E428:W428" si="63">SUM(E427:E427)</f>
        <v>0</v>
      </c>
      <c r="F428" s="73"/>
      <c r="G428" s="73">
        <f t="shared" si="63"/>
        <v>0</v>
      </c>
      <c r="H428" s="73">
        <f t="shared" si="63"/>
        <v>0</v>
      </c>
      <c r="I428" s="73"/>
      <c r="J428" s="73">
        <f t="shared" si="63"/>
        <v>0</v>
      </c>
      <c r="K428" s="73">
        <f t="shared" si="63"/>
        <v>0</v>
      </c>
      <c r="L428" s="73"/>
      <c r="M428" s="73">
        <f t="shared" si="63"/>
        <v>0</v>
      </c>
      <c r="N428" s="73">
        <f t="shared" si="63"/>
        <v>0</v>
      </c>
      <c r="O428" s="73"/>
      <c r="P428" s="73">
        <f t="shared" si="63"/>
        <v>0</v>
      </c>
      <c r="Q428" s="73">
        <f t="shared" si="63"/>
        <v>0</v>
      </c>
      <c r="R428" s="73"/>
      <c r="S428" s="73">
        <f t="shared" si="63"/>
        <v>0</v>
      </c>
      <c r="T428" s="73">
        <f t="shared" si="63"/>
        <v>0</v>
      </c>
      <c r="U428" s="73"/>
      <c r="V428" s="73">
        <f t="shared" si="63"/>
        <v>0</v>
      </c>
      <c r="W428" s="73">
        <f t="shared" si="63"/>
        <v>0</v>
      </c>
    </row>
    <row r="429" spans="1:23" x14ac:dyDescent="0.2">
      <c r="A429" s="31" t="s">
        <v>251</v>
      </c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3"/>
    </row>
    <row r="430" spans="1:23" ht="15.75" x14ac:dyDescent="0.2">
      <c r="A430" s="69" t="s">
        <v>166</v>
      </c>
      <c r="B430" s="24" t="s">
        <v>311</v>
      </c>
      <c r="C430" s="70" t="s">
        <v>349</v>
      </c>
      <c r="D430" s="28">
        <f>SUM(H430,K430,N430,T430,W430)</f>
        <v>200</v>
      </c>
      <c r="E430" s="26">
        <f>SUM(G430,J430,M430,S430,V430)</f>
        <v>7</v>
      </c>
      <c r="F430" s="99" t="s">
        <v>44</v>
      </c>
      <c r="G430" s="94"/>
      <c r="H430" s="28"/>
      <c r="I430" s="27"/>
      <c r="J430" s="26"/>
      <c r="K430" s="28"/>
      <c r="L430" s="27"/>
      <c r="M430" s="26"/>
      <c r="N430" s="28"/>
      <c r="O430" s="27"/>
      <c r="P430" s="26"/>
      <c r="Q430" s="28"/>
      <c r="R430" s="27"/>
      <c r="S430" s="26"/>
      <c r="T430" s="28"/>
      <c r="U430" s="27"/>
      <c r="V430" s="26">
        <v>7</v>
      </c>
      <c r="W430" s="28">
        <v>200</v>
      </c>
    </row>
    <row r="431" spans="1:23" x14ac:dyDescent="0.2">
      <c r="A431" s="154" t="s">
        <v>253</v>
      </c>
      <c r="B431" s="155"/>
      <c r="C431" s="156"/>
      <c r="D431" s="73">
        <f>SUM(D430:D430)</f>
        <v>200</v>
      </c>
      <c r="E431" s="73">
        <f t="shared" ref="E431:W431" si="64">SUM(E430:E430)</f>
        <v>7</v>
      </c>
      <c r="F431" s="73"/>
      <c r="G431" s="73">
        <f t="shared" si="64"/>
        <v>0</v>
      </c>
      <c r="H431" s="73">
        <f t="shared" si="64"/>
        <v>0</v>
      </c>
      <c r="I431" s="73"/>
      <c r="J431" s="73">
        <f t="shared" si="64"/>
        <v>0</v>
      </c>
      <c r="K431" s="73">
        <f t="shared" si="64"/>
        <v>0</v>
      </c>
      <c r="L431" s="73"/>
      <c r="M431" s="73">
        <f t="shared" si="64"/>
        <v>0</v>
      </c>
      <c r="N431" s="73">
        <f t="shared" si="64"/>
        <v>0</v>
      </c>
      <c r="O431" s="73"/>
      <c r="P431" s="73">
        <f t="shared" si="64"/>
        <v>0</v>
      </c>
      <c r="Q431" s="73">
        <f t="shared" si="64"/>
        <v>0</v>
      </c>
      <c r="R431" s="73"/>
      <c r="S431" s="73">
        <f t="shared" si="64"/>
        <v>0</v>
      </c>
      <c r="T431" s="73">
        <f t="shared" si="64"/>
        <v>0</v>
      </c>
      <c r="U431" s="73"/>
      <c r="V431" s="73">
        <f t="shared" si="64"/>
        <v>7</v>
      </c>
      <c r="W431" s="73">
        <f t="shared" si="64"/>
        <v>200</v>
      </c>
    </row>
    <row r="432" spans="1:23" x14ac:dyDescent="0.2">
      <c r="A432" s="106" t="s">
        <v>254</v>
      </c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8"/>
    </row>
    <row r="433" spans="1:23" x14ac:dyDescent="0.2">
      <c r="A433" s="31" t="s">
        <v>255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3"/>
    </row>
    <row r="434" spans="1:23" ht="15.75" x14ac:dyDescent="0.2">
      <c r="A434" s="69"/>
      <c r="B434" s="24"/>
      <c r="C434" s="70"/>
      <c r="D434" s="28"/>
      <c r="E434" s="26"/>
      <c r="F434" s="99"/>
      <c r="G434" s="94"/>
      <c r="H434" s="28"/>
      <c r="I434" s="27"/>
      <c r="J434" s="26"/>
      <c r="K434" s="28"/>
      <c r="L434" s="27"/>
      <c r="M434" s="26"/>
      <c r="N434" s="28"/>
      <c r="O434" s="27"/>
      <c r="P434" s="26"/>
      <c r="Q434" s="28"/>
      <c r="R434" s="27"/>
      <c r="S434" s="26"/>
      <c r="T434" s="28"/>
      <c r="U434" s="27"/>
      <c r="V434" s="26"/>
      <c r="W434" s="28"/>
    </row>
    <row r="435" spans="1:23" x14ac:dyDescent="0.2">
      <c r="A435" s="177" t="s">
        <v>256</v>
      </c>
      <c r="B435" s="178"/>
      <c r="C435" s="179"/>
      <c r="D435" s="82">
        <f>SUM(D434:D434)</f>
        <v>0</v>
      </c>
      <c r="E435" s="82">
        <f t="shared" ref="E435:W435" si="65">SUM(E434:E434)</f>
        <v>0</v>
      </c>
      <c r="F435" s="82"/>
      <c r="G435" s="82">
        <f t="shared" si="65"/>
        <v>0</v>
      </c>
      <c r="H435" s="82">
        <f t="shared" si="65"/>
        <v>0</v>
      </c>
      <c r="I435" s="82"/>
      <c r="J435" s="82">
        <f t="shared" si="65"/>
        <v>0</v>
      </c>
      <c r="K435" s="82">
        <f t="shared" si="65"/>
        <v>0</v>
      </c>
      <c r="L435" s="82"/>
      <c r="M435" s="82">
        <f t="shared" si="65"/>
        <v>0</v>
      </c>
      <c r="N435" s="82">
        <f t="shared" si="65"/>
        <v>0</v>
      </c>
      <c r="O435" s="82"/>
      <c r="P435" s="82">
        <f t="shared" si="65"/>
        <v>0</v>
      </c>
      <c r="Q435" s="82">
        <f t="shared" si="65"/>
        <v>0</v>
      </c>
      <c r="R435" s="82"/>
      <c r="S435" s="82">
        <f t="shared" si="65"/>
        <v>0</v>
      </c>
      <c r="T435" s="82">
        <f t="shared" si="65"/>
        <v>0</v>
      </c>
      <c r="U435" s="82"/>
      <c r="V435" s="82">
        <f t="shared" si="65"/>
        <v>0</v>
      </c>
      <c r="W435" s="82">
        <f t="shared" si="65"/>
        <v>0</v>
      </c>
    </row>
    <row r="436" spans="1:23" x14ac:dyDescent="0.2">
      <c r="A436" s="102" t="s">
        <v>257</v>
      </c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9"/>
    </row>
    <row r="437" spans="1:23" ht="15.75" x14ac:dyDescent="0.2">
      <c r="A437" s="69"/>
      <c r="B437" s="24"/>
      <c r="C437" s="70"/>
      <c r="D437" s="28"/>
      <c r="E437" s="94"/>
      <c r="F437" s="49"/>
      <c r="G437" s="94"/>
      <c r="H437" s="28"/>
      <c r="I437" s="27"/>
      <c r="J437" s="26"/>
      <c r="K437" s="28"/>
      <c r="L437" s="27"/>
      <c r="M437" s="26"/>
      <c r="N437" s="28"/>
      <c r="O437" s="27"/>
      <c r="P437" s="26"/>
      <c r="Q437" s="28"/>
      <c r="R437" s="27"/>
      <c r="S437" s="26"/>
      <c r="T437" s="28"/>
      <c r="U437" s="27"/>
      <c r="V437" s="26"/>
      <c r="W437" s="28"/>
    </row>
    <row r="438" spans="1:23" x14ac:dyDescent="0.2">
      <c r="A438" s="157" t="s">
        <v>258</v>
      </c>
      <c r="B438" s="158"/>
      <c r="C438" s="159"/>
      <c r="D438" s="82">
        <f>D437</f>
        <v>0</v>
      </c>
      <c r="E438" s="82">
        <f t="shared" ref="E438:W438" si="66">E437</f>
        <v>0</v>
      </c>
      <c r="F438" s="82"/>
      <c r="G438" s="82">
        <f t="shared" si="66"/>
        <v>0</v>
      </c>
      <c r="H438" s="82">
        <f t="shared" si="66"/>
        <v>0</v>
      </c>
      <c r="I438" s="82"/>
      <c r="J438" s="82">
        <f t="shared" si="66"/>
        <v>0</v>
      </c>
      <c r="K438" s="82">
        <f t="shared" si="66"/>
        <v>0</v>
      </c>
      <c r="L438" s="82"/>
      <c r="M438" s="82">
        <f t="shared" si="66"/>
        <v>0</v>
      </c>
      <c r="N438" s="82">
        <f t="shared" si="66"/>
        <v>0</v>
      </c>
      <c r="O438" s="82"/>
      <c r="P438" s="82">
        <f t="shared" si="66"/>
        <v>0</v>
      </c>
      <c r="Q438" s="82">
        <f t="shared" si="66"/>
        <v>0</v>
      </c>
      <c r="R438" s="82"/>
      <c r="S438" s="82">
        <f t="shared" si="66"/>
        <v>0</v>
      </c>
      <c r="T438" s="82">
        <f t="shared" si="66"/>
        <v>0</v>
      </c>
      <c r="U438" s="82"/>
      <c r="V438" s="82">
        <f t="shared" si="66"/>
        <v>0</v>
      </c>
      <c r="W438" s="82">
        <f t="shared" si="66"/>
        <v>0</v>
      </c>
    </row>
    <row r="439" spans="1:23" x14ac:dyDescent="0.2">
      <c r="A439" s="212" t="s">
        <v>99</v>
      </c>
      <c r="B439" s="213"/>
      <c r="C439" s="214"/>
      <c r="D439" s="83">
        <f>SUM(D407,D410,D417,D425,D428,D431,D435,D438)</f>
        <v>570</v>
      </c>
      <c r="E439" s="83">
        <f t="shared" ref="E439:W439" si="67">SUM(E407,E410,E417,E425,E428,E431,E435,E438)</f>
        <v>30</v>
      </c>
      <c r="F439" s="83"/>
      <c r="G439" s="83">
        <f t="shared" si="67"/>
        <v>4</v>
      </c>
      <c r="H439" s="83">
        <f t="shared" si="67"/>
        <v>80</v>
      </c>
      <c r="I439" s="83"/>
      <c r="J439" s="83">
        <f t="shared" si="67"/>
        <v>0</v>
      </c>
      <c r="K439" s="83">
        <f t="shared" si="67"/>
        <v>0</v>
      </c>
      <c r="L439" s="83"/>
      <c r="M439" s="83">
        <f t="shared" si="67"/>
        <v>0</v>
      </c>
      <c r="N439" s="83">
        <f t="shared" si="67"/>
        <v>0</v>
      </c>
      <c r="O439" s="83"/>
      <c r="P439" s="83">
        <f t="shared" si="67"/>
        <v>2</v>
      </c>
      <c r="Q439" s="83">
        <f t="shared" si="67"/>
        <v>40</v>
      </c>
      <c r="R439" s="83"/>
      <c r="S439" s="83">
        <f t="shared" si="67"/>
        <v>17</v>
      </c>
      <c r="T439" s="83">
        <f t="shared" si="67"/>
        <v>250</v>
      </c>
      <c r="U439" s="83"/>
      <c r="V439" s="83">
        <f t="shared" si="67"/>
        <v>7</v>
      </c>
      <c r="W439" s="83">
        <f t="shared" si="67"/>
        <v>200</v>
      </c>
    </row>
    <row r="440" spans="1:23" ht="27" customHeight="1" x14ac:dyDescent="0.2">
      <c r="A440" s="206" t="s">
        <v>373</v>
      </c>
      <c r="B440" s="206"/>
      <c r="C440" s="206"/>
      <c r="D440" s="206"/>
      <c r="E440" s="206"/>
      <c r="F440" s="206"/>
      <c r="G440" s="206"/>
      <c r="H440" s="206"/>
      <c r="I440" s="206"/>
      <c r="J440" s="206"/>
      <c r="K440" s="206"/>
      <c r="L440" s="206"/>
      <c r="M440" s="206"/>
      <c r="N440" s="206"/>
      <c r="O440" s="206"/>
      <c r="P440" s="206"/>
      <c r="Q440" s="206"/>
      <c r="R440" s="206"/>
      <c r="S440" s="206"/>
      <c r="T440" s="206"/>
      <c r="U440" s="206"/>
      <c r="V440" s="206"/>
      <c r="W440" s="206"/>
    </row>
    <row r="441" spans="1:23" x14ac:dyDescent="0.2">
      <c r="A441" s="176" t="s">
        <v>374</v>
      </c>
      <c r="B441" s="176"/>
      <c r="C441" s="176"/>
      <c r="D441" s="176"/>
      <c r="E441" s="176"/>
      <c r="F441" s="176"/>
      <c r="G441" s="176"/>
      <c r="H441" s="176"/>
      <c r="I441" s="176"/>
      <c r="J441" s="176"/>
      <c r="K441" s="176"/>
      <c r="L441" s="176"/>
      <c r="M441" s="176"/>
      <c r="N441" s="176"/>
      <c r="O441" s="176"/>
      <c r="P441" s="176"/>
      <c r="Q441" s="176"/>
      <c r="R441" s="176"/>
      <c r="S441" s="176"/>
      <c r="T441" s="176"/>
      <c r="U441" s="176"/>
      <c r="V441" s="176"/>
      <c r="W441" s="176"/>
    </row>
    <row r="442" spans="1:23" x14ac:dyDescent="0.2">
      <c r="A442" s="46"/>
      <c r="B442" s="46"/>
      <c r="C442" s="46"/>
      <c r="D442" s="52"/>
      <c r="E442" s="52"/>
      <c r="F442" s="85"/>
      <c r="G442" s="85"/>
      <c r="H442" s="85"/>
      <c r="I442" s="85"/>
      <c r="J442" s="85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2">
      <c r="A443" s="46"/>
      <c r="B443" s="46"/>
      <c r="C443" s="86" t="s">
        <v>16</v>
      </c>
      <c r="F443" s="52"/>
      <c r="G443" s="52"/>
      <c r="H443" s="46"/>
      <c r="I443" s="46"/>
      <c r="J443" s="46"/>
      <c r="K443" s="46"/>
      <c r="L443" s="46"/>
      <c r="M443" s="46"/>
      <c r="N443" s="46"/>
      <c r="O443" s="52"/>
      <c r="P443" s="52"/>
      <c r="Q443" s="52"/>
      <c r="R443" s="52"/>
      <c r="S443" s="52"/>
      <c r="T443" s="52"/>
      <c r="U443" s="52"/>
      <c r="V443" s="52"/>
      <c r="W443" s="52"/>
    </row>
    <row r="444" spans="1:23" x14ac:dyDescent="0.2">
      <c r="A444" s="46"/>
      <c r="B444" s="46"/>
      <c r="C444" s="7" t="s">
        <v>27</v>
      </c>
      <c r="D444" s="34">
        <v>0</v>
      </c>
      <c r="F444" s="52"/>
      <c r="G444" s="52"/>
      <c r="H444" s="6"/>
      <c r="I444" s="6"/>
      <c r="J444" s="6"/>
      <c r="K444" s="6"/>
      <c r="L444" s="6"/>
      <c r="M444" s="6"/>
      <c r="N444" s="6"/>
      <c r="O444" s="52"/>
      <c r="P444" s="52"/>
      <c r="Q444" s="52"/>
      <c r="R444" s="52"/>
      <c r="S444" s="52"/>
      <c r="T444" s="52"/>
      <c r="U444" s="52"/>
      <c r="V444" s="52"/>
      <c r="W444" s="52"/>
    </row>
    <row r="445" spans="1:23" x14ac:dyDescent="0.2">
      <c r="A445" s="46"/>
      <c r="B445" s="46"/>
      <c r="C445" s="87" t="s">
        <v>28</v>
      </c>
      <c r="D445" s="34">
        <f>SUM(H439,K439,N439)</f>
        <v>80</v>
      </c>
      <c r="F445" s="52"/>
      <c r="G445" s="52"/>
      <c r="H445" s="6"/>
      <c r="I445" s="6"/>
      <c r="J445" s="6"/>
      <c r="K445" s="6"/>
      <c r="L445" s="6"/>
      <c r="M445" s="6"/>
      <c r="N445" s="6"/>
      <c r="O445" s="52"/>
      <c r="P445" s="52"/>
      <c r="Q445" s="52"/>
      <c r="R445" s="52"/>
      <c r="S445" s="52"/>
      <c r="T445" s="52"/>
      <c r="U445" s="52"/>
      <c r="V445" s="52"/>
      <c r="W445" s="52"/>
    </row>
    <row r="446" spans="1:23" x14ac:dyDescent="0.2">
      <c r="A446" s="46"/>
      <c r="B446" s="46"/>
      <c r="C446" s="87" t="s">
        <v>4</v>
      </c>
      <c r="D446" s="34">
        <f>SUM(G439,J439,M439)</f>
        <v>4</v>
      </c>
      <c r="F446" s="52"/>
      <c r="G446" s="52"/>
      <c r="H446" s="6"/>
      <c r="I446" s="6"/>
      <c r="J446" s="6"/>
      <c r="K446" s="6"/>
      <c r="L446" s="6"/>
      <c r="M446" s="6"/>
      <c r="N446" s="6"/>
      <c r="O446" s="52"/>
      <c r="P446" s="52"/>
      <c r="Q446" s="52"/>
      <c r="R446" s="52"/>
      <c r="S446" s="52"/>
      <c r="T446" s="52"/>
      <c r="U446" s="52"/>
      <c r="V446" s="52"/>
      <c r="W446" s="52"/>
    </row>
    <row r="447" spans="1:23" x14ac:dyDescent="0.2">
      <c r="A447" s="46"/>
      <c r="B447" s="46"/>
      <c r="C447" s="88"/>
      <c r="D447" s="6"/>
      <c r="F447" s="52"/>
      <c r="G447" s="52"/>
      <c r="H447" s="6"/>
      <c r="I447" s="6"/>
      <c r="J447" s="6"/>
      <c r="K447" s="6"/>
      <c r="L447" s="6"/>
      <c r="M447" s="6"/>
      <c r="N447" s="6"/>
      <c r="O447" s="52"/>
      <c r="P447" s="52"/>
      <c r="Q447" s="52"/>
      <c r="R447" s="52"/>
      <c r="S447" s="52"/>
      <c r="T447" s="52"/>
      <c r="U447" s="52"/>
      <c r="V447" s="52"/>
      <c r="W447" s="52"/>
    </row>
    <row r="448" spans="1:23" x14ac:dyDescent="0.2">
      <c r="A448" s="46"/>
      <c r="B448" s="46"/>
      <c r="C448" s="86" t="s">
        <v>17</v>
      </c>
      <c r="D448" s="6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</row>
    <row r="449" spans="1:23" x14ac:dyDescent="0.2">
      <c r="A449" s="46"/>
      <c r="B449" s="46"/>
      <c r="C449" s="7" t="s">
        <v>27</v>
      </c>
      <c r="D449" s="34">
        <v>4</v>
      </c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</row>
    <row r="450" spans="1:23" x14ac:dyDescent="0.2">
      <c r="A450" s="5"/>
      <c r="B450" s="5"/>
      <c r="C450" s="7" t="s">
        <v>28</v>
      </c>
      <c r="D450" s="89">
        <f>SUM(Q439,T439,W439)</f>
        <v>490</v>
      </c>
      <c r="E450" s="52"/>
      <c r="F450" s="52"/>
      <c r="G450" s="52"/>
      <c r="H450" s="52"/>
      <c r="I450" s="52"/>
      <c r="J450" s="52"/>
      <c r="K450" s="52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x14ac:dyDescent="0.2">
      <c r="A451" s="46"/>
      <c r="B451" s="46"/>
      <c r="C451" s="87" t="s">
        <v>4</v>
      </c>
      <c r="D451" s="89">
        <f>SUM(P439,S439,V439)</f>
        <v>26</v>
      </c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</row>
    <row r="452" spans="1:23" x14ac:dyDescent="0.2">
      <c r="A452" s="5"/>
      <c r="B452" s="5"/>
      <c r="C452" s="90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5"/>
      <c r="P452" s="5"/>
      <c r="Q452" s="5"/>
      <c r="R452" s="5"/>
      <c r="S452" s="5"/>
      <c r="T452" s="5"/>
      <c r="U452" s="5"/>
      <c r="V452" s="5"/>
      <c r="W452" s="5"/>
    </row>
    <row r="453" spans="1:23" x14ac:dyDescent="0.2">
      <c r="A453" s="5"/>
      <c r="B453" s="5"/>
      <c r="C453" s="90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5"/>
      <c r="P453" s="5"/>
      <c r="Q453" s="5"/>
      <c r="R453" s="5"/>
      <c r="S453" s="5"/>
      <c r="T453" s="5"/>
      <c r="U453" s="5"/>
      <c r="V453" s="5"/>
      <c r="W453" s="5"/>
    </row>
    <row r="454" spans="1:23" x14ac:dyDescent="0.2">
      <c r="A454" s="5"/>
      <c r="B454" s="5"/>
      <c r="C454" s="90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5"/>
      <c r="P454" s="5"/>
      <c r="Q454" s="5"/>
      <c r="R454" s="5"/>
      <c r="S454" s="5"/>
      <c r="T454" s="5"/>
      <c r="U454" s="5"/>
      <c r="V454" s="5"/>
      <c r="W454" s="5"/>
    </row>
    <row r="455" spans="1:23" x14ac:dyDescent="0.2">
      <c r="A455" s="5"/>
      <c r="B455" s="5"/>
      <c r="C455" s="90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5"/>
      <c r="P455" s="5"/>
      <c r="Q455" s="5"/>
      <c r="R455" s="5"/>
      <c r="S455" s="5"/>
      <c r="T455" s="5"/>
      <c r="U455" s="5"/>
      <c r="V455" s="5"/>
      <c r="W455" s="5"/>
    </row>
    <row r="456" spans="1:23" x14ac:dyDescent="0.2">
      <c r="A456" s="5"/>
      <c r="B456" s="5"/>
      <c r="C456" s="90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5"/>
      <c r="P456" s="5"/>
      <c r="Q456" s="5"/>
      <c r="R456" s="5"/>
      <c r="S456" s="5"/>
      <c r="T456" s="5"/>
      <c r="U456" s="5"/>
      <c r="V456" s="5"/>
      <c r="W456" s="5"/>
    </row>
    <row r="457" spans="1:23" x14ac:dyDescent="0.2">
      <c r="A457" s="5"/>
      <c r="B457" s="5"/>
      <c r="C457" s="90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5"/>
      <c r="P457" s="5"/>
      <c r="Q457" s="5"/>
      <c r="R457" s="5"/>
      <c r="S457" s="5"/>
      <c r="T457" s="5"/>
      <c r="U457" s="5"/>
      <c r="V457" s="5"/>
      <c r="W457" s="5"/>
    </row>
    <row r="458" spans="1:23" x14ac:dyDescent="0.2">
      <c r="A458" s="5"/>
      <c r="B458" s="5"/>
      <c r="C458" s="90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5"/>
      <c r="P458" s="5"/>
      <c r="Q458" s="5"/>
      <c r="R458" s="5"/>
      <c r="S458" s="5"/>
      <c r="T458" s="5"/>
      <c r="U458" s="5"/>
      <c r="V458" s="5"/>
      <c r="W458" s="5"/>
    </row>
    <row r="459" spans="1:23" x14ac:dyDescent="0.2">
      <c r="A459" s="5"/>
      <c r="B459" s="5"/>
      <c r="C459" s="90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5"/>
      <c r="P459" s="5"/>
      <c r="Q459" s="5"/>
      <c r="R459" s="5"/>
      <c r="S459" s="5"/>
      <c r="T459" s="5"/>
      <c r="U459" s="5"/>
      <c r="V459" s="5"/>
      <c r="W459" s="5"/>
    </row>
    <row r="460" spans="1:23" x14ac:dyDescent="0.2">
      <c r="A460" s="5"/>
      <c r="B460" s="5"/>
      <c r="C460" s="90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5"/>
      <c r="P460" s="5"/>
      <c r="Q460" s="5"/>
      <c r="R460" s="5"/>
      <c r="S460" s="5"/>
      <c r="T460" s="5"/>
      <c r="U460" s="5"/>
      <c r="V460" s="5"/>
      <c r="W460" s="5"/>
    </row>
    <row r="461" spans="1:23" x14ac:dyDescent="0.2">
      <c r="A461" s="5"/>
      <c r="B461" s="5"/>
      <c r="C461" s="90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5"/>
      <c r="P461" s="5"/>
      <c r="Q461" s="5"/>
      <c r="R461" s="5"/>
      <c r="S461" s="5"/>
      <c r="T461" s="5"/>
      <c r="U461" s="5"/>
      <c r="V461" s="5"/>
      <c r="W461" s="5"/>
    </row>
    <row r="462" spans="1:23" x14ac:dyDescent="0.2">
      <c r="A462" s="5"/>
      <c r="B462" s="5"/>
      <c r="C462" s="90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5"/>
      <c r="P462" s="5"/>
      <c r="Q462" s="5"/>
      <c r="R462" s="5"/>
      <c r="S462" s="5"/>
      <c r="T462" s="5"/>
      <c r="U462" s="5"/>
      <c r="V462" s="5"/>
      <c r="W462" s="5"/>
    </row>
    <row r="463" spans="1:23" x14ac:dyDescent="0.2">
      <c r="A463" s="5"/>
      <c r="B463" s="5"/>
      <c r="C463" s="90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5"/>
      <c r="P463" s="5"/>
      <c r="Q463" s="5"/>
      <c r="R463" s="5"/>
      <c r="S463" s="5"/>
      <c r="T463" s="5"/>
      <c r="U463" s="5"/>
      <c r="V463" s="5"/>
      <c r="W463" s="5"/>
    </row>
    <row r="464" spans="1:23" x14ac:dyDescent="0.2">
      <c r="A464" s="5"/>
      <c r="B464" s="5"/>
      <c r="C464" s="90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5"/>
      <c r="P464" s="5"/>
      <c r="Q464" s="5"/>
      <c r="R464" s="5"/>
      <c r="S464" s="5"/>
      <c r="T464" s="5"/>
      <c r="U464" s="5"/>
      <c r="V464" s="5"/>
      <c r="W464" s="5"/>
    </row>
    <row r="465" spans="1:23" x14ac:dyDescent="0.2">
      <c r="A465" s="5"/>
      <c r="B465" s="5"/>
      <c r="C465" s="90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5"/>
      <c r="P465" s="5"/>
      <c r="Q465" s="5"/>
      <c r="R465" s="5"/>
      <c r="S465" s="5"/>
      <c r="T465" s="5"/>
      <c r="U465" s="5"/>
      <c r="V465" s="5"/>
      <c r="W465" s="5"/>
    </row>
    <row r="466" spans="1:23" x14ac:dyDescent="0.2">
      <c r="A466" s="5"/>
      <c r="B466" s="5"/>
      <c r="C466" s="90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5"/>
      <c r="P466" s="5"/>
      <c r="Q466" s="5"/>
      <c r="R466" s="5"/>
      <c r="S466" s="5"/>
      <c r="T466" s="5"/>
      <c r="U466" s="5"/>
      <c r="V466" s="5"/>
      <c r="W466" s="5"/>
    </row>
    <row r="467" spans="1:23" x14ac:dyDescent="0.2">
      <c r="A467" s="5"/>
      <c r="B467" s="5"/>
      <c r="C467" s="90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5"/>
      <c r="P467" s="5"/>
      <c r="Q467" s="5"/>
      <c r="R467" s="5"/>
      <c r="S467" s="5"/>
      <c r="T467" s="5"/>
      <c r="U467" s="5"/>
      <c r="V467" s="5"/>
      <c r="W467" s="5"/>
    </row>
    <row r="468" spans="1:23" x14ac:dyDescent="0.2">
      <c r="A468" s="5"/>
      <c r="B468" s="5"/>
      <c r="C468" s="90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5"/>
      <c r="P468" s="5"/>
      <c r="Q468" s="5"/>
      <c r="R468" s="5"/>
      <c r="S468" s="5"/>
      <c r="T468" s="5"/>
      <c r="U468" s="5"/>
      <c r="V468" s="5"/>
      <c r="W468" s="5"/>
    </row>
    <row r="469" spans="1:23" x14ac:dyDescent="0.2">
      <c r="A469" s="5"/>
      <c r="B469" s="5"/>
      <c r="C469" s="90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5"/>
      <c r="P469" s="5"/>
      <c r="Q469" s="5"/>
      <c r="R469" s="5"/>
      <c r="S469" s="5"/>
      <c r="T469" s="5"/>
      <c r="U469" s="5"/>
      <c r="V469" s="5"/>
      <c r="W469" s="5"/>
    </row>
    <row r="470" spans="1:23" x14ac:dyDescent="0.2">
      <c r="A470" s="5"/>
      <c r="B470" s="5"/>
      <c r="C470" s="90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5"/>
      <c r="P470" s="5"/>
      <c r="Q470" s="5"/>
      <c r="R470" s="5"/>
      <c r="S470" s="5"/>
      <c r="T470" s="5"/>
      <c r="U470" s="5"/>
      <c r="V470" s="5"/>
      <c r="W470" s="5"/>
    </row>
    <row r="471" spans="1:23" x14ac:dyDescent="0.2">
      <c r="A471" s="204" t="s">
        <v>13</v>
      </c>
      <c r="B471" s="204"/>
      <c r="C471" s="175" t="s">
        <v>385</v>
      </c>
      <c r="D471" s="175"/>
      <c r="E471" s="175"/>
      <c r="F471" s="175"/>
      <c r="G471" s="175"/>
      <c r="H471" s="175"/>
      <c r="I471" s="175"/>
      <c r="J471" s="175"/>
      <c r="K471" s="175"/>
      <c r="L471" s="175"/>
      <c r="M471" s="175"/>
      <c r="N471" s="175"/>
      <c r="O471" s="174" t="s">
        <v>346</v>
      </c>
      <c r="P471" s="174"/>
      <c r="Q471" s="174"/>
      <c r="R471" s="174"/>
      <c r="S471" s="174"/>
      <c r="T471" s="174"/>
      <c r="U471" s="174"/>
      <c r="V471" s="174"/>
      <c r="W471" s="174"/>
    </row>
    <row r="472" spans="1:23" x14ac:dyDescent="0.2">
      <c r="A472" s="204" t="s">
        <v>12</v>
      </c>
      <c r="B472" s="204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162" t="s">
        <v>347</v>
      </c>
      <c r="P472" s="162"/>
      <c r="Q472" s="162"/>
      <c r="R472" s="162"/>
      <c r="S472" s="162"/>
      <c r="T472" s="162"/>
      <c r="U472" s="162"/>
      <c r="V472" s="162"/>
      <c r="W472" s="162"/>
    </row>
    <row r="473" spans="1:23" x14ac:dyDescent="0.2">
      <c r="A473" s="204" t="s">
        <v>0</v>
      </c>
      <c r="B473" s="204"/>
      <c r="C473" s="175" t="s">
        <v>101</v>
      </c>
      <c r="D473" s="175"/>
      <c r="E473" s="175"/>
      <c r="F473" s="175"/>
      <c r="G473" s="175"/>
      <c r="H473" s="175"/>
      <c r="I473" s="175"/>
      <c r="J473" s="175"/>
      <c r="K473" s="175"/>
      <c r="L473" s="175"/>
      <c r="M473" s="175"/>
      <c r="N473" s="175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 x14ac:dyDescent="0.2">
      <c r="A474" s="35"/>
      <c r="B474" s="35"/>
      <c r="C474" s="175" t="s">
        <v>328</v>
      </c>
      <c r="D474" s="175"/>
      <c r="E474" s="175"/>
      <c r="F474" s="175"/>
      <c r="G474" s="175"/>
      <c r="H474" s="175"/>
      <c r="I474" s="175"/>
      <c r="J474" s="175"/>
      <c r="K474" s="175"/>
      <c r="L474" s="175"/>
      <c r="M474" s="175"/>
      <c r="N474" s="175"/>
      <c r="O474" s="58"/>
      <c r="P474" s="58"/>
      <c r="Q474" s="58"/>
      <c r="R474" s="58"/>
      <c r="S474" s="58"/>
      <c r="T474" s="58"/>
      <c r="U474" s="58"/>
      <c r="V474" s="58"/>
      <c r="W474" s="58"/>
    </row>
    <row r="475" spans="1:23" x14ac:dyDescent="0.2">
      <c r="A475" s="35"/>
      <c r="B475" s="35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8"/>
      <c r="P475" s="58"/>
      <c r="Q475" s="58"/>
      <c r="R475" s="58"/>
      <c r="S475" s="58"/>
      <c r="T475" s="58"/>
      <c r="U475" s="58"/>
      <c r="V475" s="58"/>
      <c r="W475" s="58"/>
    </row>
    <row r="476" spans="1:23" ht="13.15" customHeight="1" x14ac:dyDescent="0.2">
      <c r="A476" s="184" t="s">
        <v>14</v>
      </c>
      <c r="B476" s="187" t="s">
        <v>2</v>
      </c>
      <c r="C476" s="187" t="s">
        <v>3</v>
      </c>
      <c r="D476" s="180" t="s">
        <v>21</v>
      </c>
      <c r="E476" s="181"/>
      <c r="F476" s="181"/>
      <c r="G476" s="180" t="s">
        <v>102</v>
      </c>
      <c r="H476" s="181"/>
      <c r="I476" s="181"/>
      <c r="J476" s="181"/>
      <c r="K476" s="181"/>
      <c r="L476" s="181"/>
      <c r="M476" s="181"/>
      <c r="N476" s="181"/>
      <c r="O476" s="181"/>
      <c r="P476" s="181"/>
      <c r="Q476" s="181"/>
      <c r="R476" s="181"/>
      <c r="S476" s="181"/>
      <c r="T476" s="181"/>
      <c r="U476" s="181"/>
      <c r="V476" s="181"/>
      <c r="W476" s="205"/>
    </row>
    <row r="477" spans="1:23" ht="23.45" customHeight="1" x14ac:dyDescent="0.2">
      <c r="A477" s="185"/>
      <c r="B477" s="188"/>
      <c r="C477" s="188"/>
      <c r="D477" s="182" t="s">
        <v>18</v>
      </c>
      <c r="E477" s="193" t="s">
        <v>4</v>
      </c>
      <c r="F477" s="161" t="s">
        <v>5</v>
      </c>
      <c r="G477" s="166" t="s">
        <v>16</v>
      </c>
      <c r="H477" s="167"/>
      <c r="I477" s="167"/>
      <c r="J477" s="167"/>
      <c r="K477" s="167"/>
      <c r="L477" s="167"/>
      <c r="M477" s="167"/>
      <c r="N477" s="167"/>
      <c r="O477" s="168"/>
      <c r="P477" s="166" t="s">
        <v>17</v>
      </c>
      <c r="Q477" s="167"/>
      <c r="R477" s="167"/>
      <c r="S477" s="167"/>
      <c r="T477" s="167"/>
      <c r="U477" s="167"/>
      <c r="V477" s="167"/>
      <c r="W477" s="168"/>
    </row>
    <row r="478" spans="1:23" ht="30" customHeight="1" x14ac:dyDescent="0.2">
      <c r="A478" s="185"/>
      <c r="B478" s="188"/>
      <c r="C478" s="188"/>
      <c r="D478" s="182"/>
      <c r="E478" s="193"/>
      <c r="F478" s="161"/>
      <c r="G478" s="190" t="s">
        <v>120</v>
      </c>
      <c r="H478" s="191"/>
      <c r="I478" s="192"/>
      <c r="J478" s="163" t="s">
        <v>7</v>
      </c>
      <c r="K478" s="164"/>
      <c r="L478" s="164"/>
      <c r="M478" s="169" t="s">
        <v>8</v>
      </c>
      <c r="N478" s="169"/>
      <c r="O478" s="169"/>
      <c r="P478" s="163" t="s">
        <v>7</v>
      </c>
      <c r="Q478" s="164"/>
      <c r="R478" s="165"/>
      <c r="S478" s="163" t="s">
        <v>19</v>
      </c>
      <c r="T478" s="164"/>
      <c r="U478" s="165"/>
      <c r="V478" s="163" t="s">
        <v>11</v>
      </c>
      <c r="W478" s="165"/>
    </row>
    <row r="479" spans="1:23" ht="93" customHeight="1" x14ac:dyDescent="0.2">
      <c r="A479" s="186"/>
      <c r="B479" s="189"/>
      <c r="C479" s="189"/>
      <c r="D479" s="182"/>
      <c r="E479" s="193"/>
      <c r="F479" s="161"/>
      <c r="G479" s="65" t="s">
        <v>4</v>
      </c>
      <c r="H479" s="63" t="s">
        <v>9</v>
      </c>
      <c r="I479" s="64" t="s">
        <v>20</v>
      </c>
      <c r="J479" s="65" t="s">
        <v>4</v>
      </c>
      <c r="K479" s="63" t="s">
        <v>9</v>
      </c>
      <c r="L479" s="64" t="s">
        <v>20</v>
      </c>
      <c r="M479" s="65" t="s">
        <v>4</v>
      </c>
      <c r="N479" s="63" t="s">
        <v>9</v>
      </c>
      <c r="O479" s="64" t="s">
        <v>20</v>
      </c>
      <c r="P479" s="65" t="s">
        <v>4</v>
      </c>
      <c r="Q479" s="63" t="s">
        <v>9</v>
      </c>
      <c r="R479" s="64" t="s">
        <v>20</v>
      </c>
      <c r="S479" s="92" t="s">
        <v>4</v>
      </c>
      <c r="T479" s="66" t="s">
        <v>9</v>
      </c>
      <c r="U479" s="93" t="s">
        <v>20</v>
      </c>
      <c r="V479" s="65" t="s">
        <v>4</v>
      </c>
      <c r="W479" s="63" t="s">
        <v>9</v>
      </c>
    </row>
    <row r="480" spans="1:23" x14ac:dyDescent="0.2">
      <c r="A480" s="102" t="s">
        <v>243</v>
      </c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</row>
    <row r="481" spans="1:23" x14ac:dyDescent="0.2">
      <c r="A481" s="70"/>
      <c r="B481" s="114"/>
      <c r="C481" s="76"/>
      <c r="D481" s="28"/>
      <c r="E481" s="26"/>
      <c r="F481" s="49"/>
      <c r="G481" s="94"/>
      <c r="H481" s="28"/>
      <c r="I481" s="27"/>
      <c r="J481" s="26"/>
      <c r="K481" s="28"/>
      <c r="L481" s="27"/>
      <c r="M481" s="26"/>
      <c r="N481" s="28"/>
      <c r="O481" s="27"/>
      <c r="P481" s="26"/>
      <c r="Q481" s="28"/>
      <c r="R481" s="27"/>
      <c r="S481" s="26"/>
      <c r="T481" s="28"/>
      <c r="U481" s="27"/>
      <c r="V481" s="26"/>
      <c r="W481" s="28"/>
    </row>
    <row r="482" spans="1:23" x14ac:dyDescent="0.2">
      <c r="A482" s="154" t="s">
        <v>244</v>
      </c>
      <c r="B482" s="155"/>
      <c r="C482" s="156"/>
      <c r="D482" s="73">
        <f>SUM(D481:D481)</f>
        <v>0</v>
      </c>
      <c r="E482" s="73">
        <f>SUM(E481:E481)</f>
        <v>0</v>
      </c>
      <c r="F482" s="73"/>
      <c r="G482" s="73">
        <f>SUM(G481:G481)</f>
        <v>0</v>
      </c>
      <c r="H482" s="73">
        <f>SUM(H481:H481)</f>
        <v>0</v>
      </c>
      <c r="I482" s="73"/>
      <c r="J482" s="73"/>
      <c r="K482" s="73">
        <f>SUM(K481:K481)</f>
        <v>0</v>
      </c>
      <c r="L482" s="73"/>
      <c r="M482" s="73"/>
      <c r="N482" s="73">
        <f>SUM(N481:N481)</f>
        <v>0</v>
      </c>
      <c r="O482" s="73"/>
      <c r="P482" s="73"/>
      <c r="Q482" s="73"/>
      <c r="R482" s="73"/>
      <c r="S482" s="73">
        <f>SUM(S481:S481)</f>
        <v>0</v>
      </c>
      <c r="T482" s="73"/>
      <c r="U482" s="73">
        <f>SUM(U481:U481)</f>
        <v>0</v>
      </c>
      <c r="V482" s="73">
        <f>SUM(V481:V481)</f>
        <v>0</v>
      </c>
      <c r="W482" s="73">
        <f>SUM(W481:W481)</f>
        <v>0</v>
      </c>
    </row>
    <row r="483" spans="1:23" x14ac:dyDescent="0.2">
      <c r="A483" s="31" t="s">
        <v>245</v>
      </c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3"/>
    </row>
    <row r="484" spans="1:23" ht="15.75" x14ac:dyDescent="0.2">
      <c r="A484" s="69" t="s">
        <v>141</v>
      </c>
      <c r="B484" s="24" t="s">
        <v>313</v>
      </c>
      <c r="C484" s="70" t="s">
        <v>335</v>
      </c>
      <c r="D484" s="28">
        <f>SUM(H484,K484,N484,Q484,T484,W484)</f>
        <v>10</v>
      </c>
      <c r="E484" s="26">
        <f>SUM(G484,J484,M484,P484,S484,V484)</f>
        <v>1</v>
      </c>
      <c r="F484" s="49" t="s">
        <v>44</v>
      </c>
      <c r="G484" s="94">
        <v>0</v>
      </c>
      <c r="H484" s="28">
        <v>0</v>
      </c>
      <c r="I484" s="27"/>
      <c r="J484" s="26">
        <v>1</v>
      </c>
      <c r="K484" s="28">
        <v>10</v>
      </c>
      <c r="L484" s="27">
        <v>10</v>
      </c>
      <c r="M484" s="26"/>
      <c r="N484" s="28">
        <v>0</v>
      </c>
      <c r="O484" s="27"/>
      <c r="P484" s="26"/>
      <c r="Q484" s="28"/>
      <c r="R484" s="27"/>
      <c r="S484" s="26"/>
      <c r="T484" s="28"/>
      <c r="U484" s="27"/>
      <c r="V484" s="26"/>
      <c r="W484" s="28"/>
    </row>
    <row r="485" spans="1:23" x14ac:dyDescent="0.2">
      <c r="A485" s="154" t="s">
        <v>246</v>
      </c>
      <c r="B485" s="155"/>
      <c r="C485" s="156"/>
      <c r="D485" s="73">
        <f>SUM(D484)</f>
        <v>10</v>
      </c>
      <c r="E485" s="73">
        <f t="shared" ref="E485:W485" si="68">SUM(E484)</f>
        <v>1</v>
      </c>
      <c r="F485" s="73"/>
      <c r="G485" s="73">
        <f t="shared" si="68"/>
        <v>0</v>
      </c>
      <c r="H485" s="73">
        <f t="shared" si="68"/>
        <v>0</v>
      </c>
      <c r="I485" s="73"/>
      <c r="J485" s="73">
        <f t="shared" si="68"/>
        <v>1</v>
      </c>
      <c r="K485" s="73">
        <f t="shared" si="68"/>
        <v>10</v>
      </c>
      <c r="L485" s="73"/>
      <c r="M485" s="73">
        <f t="shared" si="68"/>
        <v>0</v>
      </c>
      <c r="N485" s="73">
        <f t="shared" si="68"/>
        <v>0</v>
      </c>
      <c r="O485" s="73"/>
      <c r="P485" s="73">
        <f t="shared" si="68"/>
        <v>0</v>
      </c>
      <c r="Q485" s="73">
        <f t="shared" si="68"/>
        <v>0</v>
      </c>
      <c r="R485" s="73"/>
      <c r="S485" s="73">
        <f t="shared" si="68"/>
        <v>0</v>
      </c>
      <c r="T485" s="73">
        <f t="shared" si="68"/>
        <v>0</v>
      </c>
      <c r="U485" s="73"/>
      <c r="V485" s="73">
        <f t="shared" si="68"/>
        <v>0</v>
      </c>
      <c r="W485" s="73">
        <f t="shared" si="68"/>
        <v>0</v>
      </c>
    </row>
    <row r="486" spans="1:23" ht="17.25" customHeight="1" x14ac:dyDescent="0.2">
      <c r="A486" s="31" t="s">
        <v>247</v>
      </c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3"/>
    </row>
    <row r="487" spans="1:23" ht="17.25" customHeight="1" x14ac:dyDescent="0.2">
      <c r="A487" s="70"/>
      <c r="B487" s="8"/>
      <c r="C487" s="76"/>
      <c r="D487" s="28"/>
      <c r="E487" s="26"/>
      <c r="F487" s="49"/>
      <c r="G487" s="94"/>
      <c r="H487" s="28"/>
      <c r="I487" s="27"/>
      <c r="J487" s="26"/>
      <c r="K487" s="28"/>
      <c r="L487" s="27"/>
      <c r="M487" s="26"/>
      <c r="N487" s="28"/>
      <c r="O487" s="27"/>
      <c r="P487" s="26"/>
      <c r="Q487" s="28"/>
      <c r="R487" s="27"/>
      <c r="S487" s="26"/>
      <c r="T487" s="28"/>
      <c r="U487" s="27"/>
      <c r="V487" s="26"/>
      <c r="W487" s="28"/>
    </row>
    <row r="488" spans="1:23" x14ac:dyDescent="0.2">
      <c r="A488" s="154" t="s">
        <v>248</v>
      </c>
      <c r="B488" s="155"/>
      <c r="C488" s="156"/>
      <c r="D488" s="73">
        <f>SUM(D487:D487)</f>
        <v>0</v>
      </c>
      <c r="E488" s="73">
        <f t="shared" ref="E488:W488" si="69">SUM(E487:E487)</f>
        <v>0</v>
      </c>
      <c r="F488" s="73"/>
      <c r="G488" s="73">
        <f t="shared" si="69"/>
        <v>0</v>
      </c>
      <c r="H488" s="73">
        <f t="shared" si="69"/>
        <v>0</v>
      </c>
      <c r="I488" s="73"/>
      <c r="J488" s="73">
        <f t="shared" si="69"/>
        <v>0</v>
      </c>
      <c r="K488" s="73">
        <f t="shared" si="69"/>
        <v>0</v>
      </c>
      <c r="L488" s="73"/>
      <c r="M488" s="73">
        <f t="shared" si="69"/>
        <v>0</v>
      </c>
      <c r="N488" s="73">
        <f t="shared" si="69"/>
        <v>0</v>
      </c>
      <c r="O488" s="73"/>
      <c r="P488" s="73">
        <f t="shared" si="69"/>
        <v>0</v>
      </c>
      <c r="Q488" s="73">
        <f t="shared" si="69"/>
        <v>0</v>
      </c>
      <c r="R488" s="73"/>
      <c r="S488" s="73">
        <f t="shared" si="69"/>
        <v>0</v>
      </c>
      <c r="T488" s="73">
        <f t="shared" si="69"/>
        <v>0</v>
      </c>
      <c r="U488" s="73"/>
      <c r="V488" s="73">
        <f t="shared" si="69"/>
        <v>0</v>
      </c>
      <c r="W488" s="73">
        <f t="shared" si="69"/>
        <v>0</v>
      </c>
    </row>
    <row r="489" spans="1:23" x14ac:dyDescent="0.2">
      <c r="A489" s="31" t="s">
        <v>249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3"/>
    </row>
    <row r="490" spans="1:23" ht="31.5" x14ac:dyDescent="0.2">
      <c r="A490" s="36" t="s">
        <v>212</v>
      </c>
      <c r="B490" s="24" t="s">
        <v>367</v>
      </c>
      <c r="C490" s="70" t="s">
        <v>349</v>
      </c>
      <c r="D490" s="28">
        <f>SUM(H490,K490,N490,Q490,T490,W490)</f>
        <v>75</v>
      </c>
      <c r="E490" s="26">
        <f>SUM(G490,J490,M490,P490,S490,V490)</f>
        <v>5</v>
      </c>
      <c r="F490" s="99" t="s">
        <v>48</v>
      </c>
      <c r="G490" s="94">
        <v>1</v>
      </c>
      <c r="H490" s="28">
        <v>25</v>
      </c>
      <c r="I490" s="27">
        <v>300</v>
      </c>
      <c r="J490" s="26"/>
      <c r="K490" s="28"/>
      <c r="L490" s="27"/>
      <c r="M490" s="26"/>
      <c r="N490" s="28"/>
      <c r="O490" s="27"/>
      <c r="P490" s="26"/>
      <c r="Q490" s="28"/>
      <c r="R490" s="27"/>
      <c r="S490" s="26">
        <v>4</v>
      </c>
      <c r="T490" s="28">
        <v>50</v>
      </c>
      <c r="U490" s="27">
        <v>5</v>
      </c>
      <c r="V490" s="26"/>
      <c r="W490" s="28"/>
    </row>
    <row r="491" spans="1:23" ht="23.45" customHeight="1" x14ac:dyDescent="0.2">
      <c r="A491" s="218" t="s">
        <v>164</v>
      </c>
      <c r="B491" s="220" t="s">
        <v>368</v>
      </c>
      <c r="C491" s="147" t="s">
        <v>388</v>
      </c>
      <c r="D491" s="151">
        <f>SUM(H491,H492,K491,K492,N491,N492,Q491,Q492,T491,T492,W491,W492)</f>
        <v>65</v>
      </c>
      <c r="E491" s="152">
        <f>SUM(G491,G492,J491,J492,M491,M492,P491,P492,S491,S492,V491,V492)</f>
        <v>4</v>
      </c>
      <c r="F491" s="172" t="s">
        <v>44</v>
      </c>
      <c r="G491" s="153">
        <v>1</v>
      </c>
      <c r="H491" s="151">
        <v>20</v>
      </c>
      <c r="I491" s="149">
        <v>300</v>
      </c>
      <c r="J491" s="26"/>
      <c r="K491" s="28"/>
      <c r="L491" s="27"/>
      <c r="M491" s="26"/>
      <c r="N491" s="28"/>
      <c r="O491" s="27"/>
      <c r="P491" s="26"/>
      <c r="Q491" s="28"/>
      <c r="R491" s="27"/>
      <c r="S491" s="152">
        <v>3</v>
      </c>
      <c r="T491" s="151">
        <v>45</v>
      </c>
      <c r="U491" s="149">
        <v>5</v>
      </c>
      <c r="V491" s="26"/>
      <c r="W491" s="28"/>
    </row>
    <row r="492" spans="1:23" x14ac:dyDescent="0.2">
      <c r="A492" s="219"/>
      <c r="B492" s="221"/>
      <c r="C492" s="148"/>
      <c r="D492" s="170"/>
      <c r="E492" s="171"/>
      <c r="F492" s="173"/>
      <c r="G492" s="150"/>
      <c r="H492" s="150"/>
      <c r="I492" s="150"/>
      <c r="J492" s="26"/>
      <c r="K492" s="28"/>
      <c r="L492" s="27"/>
      <c r="M492" s="26"/>
      <c r="N492" s="28"/>
      <c r="O492" s="27"/>
      <c r="P492" s="26"/>
      <c r="Q492" s="28"/>
      <c r="R492" s="27"/>
      <c r="S492" s="150"/>
      <c r="T492" s="150"/>
      <c r="U492" s="150"/>
      <c r="V492" s="26"/>
      <c r="W492" s="28"/>
    </row>
    <row r="493" spans="1:23" ht="31.5" x14ac:dyDescent="0.2">
      <c r="A493" s="36" t="s">
        <v>185</v>
      </c>
      <c r="B493" s="24" t="s">
        <v>369</v>
      </c>
      <c r="C493" s="70" t="s">
        <v>388</v>
      </c>
      <c r="D493" s="28">
        <f>SUM(H493,K493,N493,Q493,T493,W493)</f>
        <v>45</v>
      </c>
      <c r="E493" s="26">
        <f>SUM(G493,J493,M493,P493,S493,V493)</f>
        <v>3</v>
      </c>
      <c r="F493" s="99" t="s">
        <v>44</v>
      </c>
      <c r="G493" s="94">
        <v>1</v>
      </c>
      <c r="H493" s="28">
        <v>15</v>
      </c>
      <c r="I493" s="27">
        <v>300</v>
      </c>
      <c r="J493" s="26"/>
      <c r="K493" s="28"/>
      <c r="L493" s="27"/>
      <c r="M493" s="26"/>
      <c r="N493" s="28"/>
      <c r="O493" s="27"/>
      <c r="P493" s="26"/>
      <c r="Q493" s="28"/>
      <c r="R493" s="27"/>
      <c r="S493" s="26">
        <v>2</v>
      </c>
      <c r="T493" s="28">
        <v>30</v>
      </c>
      <c r="U493" s="27">
        <v>5</v>
      </c>
      <c r="V493" s="26"/>
      <c r="W493" s="28"/>
    </row>
    <row r="494" spans="1:23" ht="31.5" x14ac:dyDescent="0.2">
      <c r="A494" s="36" t="s">
        <v>186</v>
      </c>
      <c r="B494" s="24" t="s">
        <v>370</v>
      </c>
      <c r="C494" s="136" t="s">
        <v>39</v>
      </c>
      <c r="D494" s="28">
        <f t="shared" ref="D494:D498" si="70">SUM(H494,K494,N494,Q494,T494,W494)</f>
        <v>45</v>
      </c>
      <c r="E494" s="26">
        <f t="shared" ref="E494:E498" si="71">SUM(G494,J494,M494,P494,S494,V494)</f>
        <v>3</v>
      </c>
      <c r="F494" s="99" t="s">
        <v>44</v>
      </c>
      <c r="G494" s="94">
        <v>1</v>
      </c>
      <c r="H494" s="28">
        <v>15</v>
      </c>
      <c r="I494" s="27">
        <v>300</v>
      </c>
      <c r="J494" s="26"/>
      <c r="K494" s="28"/>
      <c r="L494" s="27"/>
      <c r="M494" s="26"/>
      <c r="N494" s="28"/>
      <c r="O494" s="27"/>
      <c r="P494" s="26"/>
      <c r="Q494" s="28"/>
      <c r="R494" s="27"/>
      <c r="S494" s="26">
        <v>2</v>
      </c>
      <c r="T494" s="28">
        <v>30</v>
      </c>
      <c r="U494" s="27">
        <v>5</v>
      </c>
      <c r="V494" s="26"/>
      <c r="W494" s="28"/>
    </row>
    <row r="495" spans="1:23" ht="31.5" x14ac:dyDescent="0.2">
      <c r="A495" s="142" t="s">
        <v>174</v>
      </c>
      <c r="B495" s="24" t="s">
        <v>371</v>
      </c>
      <c r="C495" s="141" t="s">
        <v>349</v>
      </c>
      <c r="D495" s="28">
        <f t="shared" si="70"/>
        <v>45</v>
      </c>
      <c r="E495" s="26">
        <f t="shared" si="71"/>
        <v>3</v>
      </c>
      <c r="F495" s="140" t="s">
        <v>44</v>
      </c>
      <c r="G495" s="94">
        <v>1</v>
      </c>
      <c r="H495" s="28">
        <v>15</v>
      </c>
      <c r="I495" s="27">
        <v>300</v>
      </c>
      <c r="J495" s="26"/>
      <c r="K495" s="28"/>
      <c r="L495" s="27"/>
      <c r="M495" s="26"/>
      <c r="N495" s="28"/>
      <c r="O495" s="27"/>
      <c r="P495" s="26"/>
      <c r="Q495" s="28"/>
      <c r="R495" s="27"/>
      <c r="S495" s="26">
        <v>2</v>
      </c>
      <c r="T495" s="28">
        <v>30</v>
      </c>
      <c r="U495" s="27">
        <v>5</v>
      </c>
      <c r="V495" s="26"/>
      <c r="W495" s="28"/>
    </row>
    <row r="496" spans="1:23" ht="31.5" x14ac:dyDescent="0.2">
      <c r="A496" s="119" t="s">
        <v>188</v>
      </c>
      <c r="B496" s="120" t="s">
        <v>364</v>
      </c>
      <c r="C496" s="70" t="s">
        <v>39</v>
      </c>
      <c r="D496" s="28">
        <f t="shared" si="70"/>
        <v>35</v>
      </c>
      <c r="E496" s="26">
        <f t="shared" si="71"/>
        <v>2</v>
      </c>
      <c r="F496" s="99" t="s">
        <v>44</v>
      </c>
      <c r="G496" s="94">
        <v>1</v>
      </c>
      <c r="H496" s="28">
        <v>20</v>
      </c>
      <c r="I496" s="27">
        <v>300</v>
      </c>
      <c r="J496" s="26"/>
      <c r="K496" s="28"/>
      <c r="L496" s="27"/>
      <c r="M496" s="26"/>
      <c r="N496" s="28"/>
      <c r="O496" s="27"/>
      <c r="P496" s="26"/>
      <c r="Q496" s="28"/>
      <c r="R496" s="27"/>
      <c r="S496" s="26">
        <v>1</v>
      </c>
      <c r="T496" s="28">
        <v>15</v>
      </c>
      <c r="U496" s="27">
        <v>5</v>
      </c>
      <c r="V496" s="26"/>
      <c r="W496" s="28"/>
    </row>
    <row r="497" spans="1:23" ht="15.75" x14ac:dyDescent="0.2">
      <c r="A497" s="119" t="s">
        <v>177</v>
      </c>
      <c r="B497" s="120" t="s">
        <v>365</v>
      </c>
      <c r="C497" s="70" t="s">
        <v>388</v>
      </c>
      <c r="D497" s="28">
        <f t="shared" si="70"/>
        <v>35</v>
      </c>
      <c r="E497" s="26">
        <f t="shared" si="71"/>
        <v>2</v>
      </c>
      <c r="F497" s="99" t="s">
        <v>44</v>
      </c>
      <c r="G497" s="94">
        <v>1</v>
      </c>
      <c r="H497" s="28">
        <v>20</v>
      </c>
      <c r="I497" s="27">
        <v>300</v>
      </c>
      <c r="J497" s="26"/>
      <c r="K497" s="28"/>
      <c r="L497" s="27"/>
      <c r="M497" s="26"/>
      <c r="N497" s="28"/>
      <c r="O497" s="27"/>
      <c r="P497" s="26"/>
      <c r="Q497" s="28"/>
      <c r="R497" s="27"/>
      <c r="S497" s="26">
        <v>1</v>
      </c>
      <c r="T497" s="28">
        <v>15</v>
      </c>
      <c r="U497" s="27">
        <v>5</v>
      </c>
      <c r="V497" s="26"/>
      <c r="W497" s="28"/>
    </row>
    <row r="498" spans="1:23" ht="31.5" x14ac:dyDescent="0.2">
      <c r="A498" s="119" t="s">
        <v>178</v>
      </c>
      <c r="B498" s="120" t="s">
        <v>366</v>
      </c>
      <c r="C498" s="141" t="s">
        <v>349</v>
      </c>
      <c r="D498" s="28">
        <f t="shared" si="70"/>
        <v>35</v>
      </c>
      <c r="E498" s="26">
        <f t="shared" si="71"/>
        <v>2</v>
      </c>
      <c r="F498" s="140" t="s">
        <v>44</v>
      </c>
      <c r="G498" s="94">
        <v>1</v>
      </c>
      <c r="H498" s="28">
        <v>20</v>
      </c>
      <c r="I498" s="27">
        <v>300</v>
      </c>
      <c r="J498" s="26"/>
      <c r="K498" s="28"/>
      <c r="L498" s="27"/>
      <c r="M498" s="26"/>
      <c r="N498" s="28"/>
      <c r="O498" s="27"/>
      <c r="P498" s="26"/>
      <c r="Q498" s="28"/>
      <c r="R498" s="27"/>
      <c r="S498" s="26">
        <v>1</v>
      </c>
      <c r="T498" s="28">
        <v>15</v>
      </c>
      <c r="U498" s="27">
        <v>5</v>
      </c>
      <c r="V498" s="26"/>
      <c r="W498" s="28"/>
    </row>
    <row r="499" spans="1:23" x14ac:dyDescent="0.2">
      <c r="A499" s="154" t="s">
        <v>250</v>
      </c>
      <c r="B499" s="155"/>
      <c r="C499" s="156"/>
      <c r="D499" s="73">
        <f>SUM(D490:D498)</f>
        <v>380</v>
      </c>
      <c r="E499" s="73">
        <f t="shared" ref="E499:W499" si="72">SUM(E490:E498)</f>
        <v>24</v>
      </c>
      <c r="F499" s="73"/>
      <c r="G499" s="73">
        <f t="shared" si="72"/>
        <v>8</v>
      </c>
      <c r="H499" s="73">
        <f t="shared" si="72"/>
        <v>150</v>
      </c>
      <c r="I499" s="73"/>
      <c r="J499" s="73">
        <f t="shared" si="72"/>
        <v>0</v>
      </c>
      <c r="K499" s="73">
        <f t="shared" si="72"/>
        <v>0</v>
      </c>
      <c r="L499" s="73"/>
      <c r="M499" s="73">
        <f t="shared" si="72"/>
        <v>0</v>
      </c>
      <c r="N499" s="73">
        <f t="shared" si="72"/>
        <v>0</v>
      </c>
      <c r="O499" s="73"/>
      <c r="P499" s="73">
        <f t="shared" si="72"/>
        <v>0</v>
      </c>
      <c r="Q499" s="73">
        <f t="shared" si="72"/>
        <v>0</v>
      </c>
      <c r="R499" s="73"/>
      <c r="S499" s="73">
        <f t="shared" si="72"/>
        <v>16</v>
      </c>
      <c r="T499" s="73">
        <f t="shared" si="72"/>
        <v>230</v>
      </c>
      <c r="U499" s="73"/>
      <c r="V499" s="73">
        <f t="shared" si="72"/>
        <v>0</v>
      </c>
      <c r="W499" s="73">
        <f t="shared" si="72"/>
        <v>0</v>
      </c>
    </row>
    <row r="500" spans="1:23" x14ac:dyDescent="0.2">
      <c r="A500" s="31" t="s">
        <v>326</v>
      </c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3"/>
    </row>
    <row r="501" spans="1:23" x14ac:dyDescent="0.2">
      <c r="A501" s="49"/>
      <c r="B501" s="9"/>
      <c r="C501" s="76"/>
      <c r="D501" s="28"/>
      <c r="E501" s="26"/>
      <c r="F501" s="99"/>
      <c r="G501" s="94"/>
      <c r="H501" s="28"/>
      <c r="I501" s="27"/>
      <c r="J501" s="26"/>
      <c r="K501" s="28"/>
      <c r="L501" s="27"/>
      <c r="M501" s="26"/>
      <c r="N501" s="28"/>
      <c r="O501" s="27"/>
      <c r="P501" s="26"/>
      <c r="Q501" s="28"/>
      <c r="R501" s="27"/>
      <c r="S501" s="26"/>
      <c r="T501" s="28"/>
      <c r="U501" s="27"/>
      <c r="V501" s="26"/>
      <c r="W501" s="28"/>
    </row>
    <row r="502" spans="1:23" x14ac:dyDescent="0.2">
      <c r="A502" s="154" t="s">
        <v>252</v>
      </c>
      <c r="B502" s="155"/>
      <c r="C502" s="156"/>
      <c r="D502" s="73">
        <f>SUM(D501:D501)</f>
        <v>0</v>
      </c>
      <c r="E502" s="73">
        <f t="shared" ref="E502:W502" si="73">SUM(E501:E501)</f>
        <v>0</v>
      </c>
      <c r="F502" s="73"/>
      <c r="G502" s="73">
        <f t="shared" si="73"/>
        <v>0</v>
      </c>
      <c r="H502" s="73">
        <f t="shared" si="73"/>
        <v>0</v>
      </c>
      <c r="I502" s="73"/>
      <c r="J502" s="73">
        <f t="shared" si="73"/>
        <v>0</v>
      </c>
      <c r="K502" s="73">
        <f t="shared" si="73"/>
        <v>0</v>
      </c>
      <c r="L502" s="73"/>
      <c r="M502" s="73">
        <f t="shared" si="73"/>
        <v>0</v>
      </c>
      <c r="N502" s="73">
        <f t="shared" si="73"/>
        <v>0</v>
      </c>
      <c r="O502" s="73"/>
      <c r="P502" s="73">
        <f t="shared" si="73"/>
        <v>0</v>
      </c>
      <c r="Q502" s="73">
        <f t="shared" si="73"/>
        <v>0</v>
      </c>
      <c r="R502" s="73"/>
      <c r="S502" s="73">
        <f t="shared" si="73"/>
        <v>0</v>
      </c>
      <c r="T502" s="73">
        <f t="shared" si="73"/>
        <v>0</v>
      </c>
      <c r="U502" s="73"/>
      <c r="V502" s="73">
        <f t="shared" si="73"/>
        <v>0</v>
      </c>
      <c r="W502" s="73">
        <f t="shared" si="73"/>
        <v>0</v>
      </c>
    </row>
    <row r="503" spans="1:23" x14ac:dyDescent="0.2">
      <c r="A503" s="31" t="s">
        <v>251</v>
      </c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3"/>
    </row>
    <row r="504" spans="1:23" ht="31.5" x14ac:dyDescent="0.2">
      <c r="A504" s="69" t="s">
        <v>227</v>
      </c>
      <c r="B504" s="24" t="s">
        <v>302</v>
      </c>
      <c r="C504" s="70" t="s">
        <v>349</v>
      </c>
      <c r="D504" s="28">
        <f>SUM(H504,K504,N504,Q504,T504,W504)</f>
        <v>100</v>
      </c>
      <c r="E504" s="26">
        <f>SUM(G504,J504,M504,P504,S504,V504)</f>
        <v>4</v>
      </c>
      <c r="F504" s="99" t="s">
        <v>44</v>
      </c>
      <c r="G504" s="94"/>
      <c r="H504" s="28"/>
      <c r="I504" s="27"/>
      <c r="J504" s="26"/>
      <c r="K504" s="28"/>
      <c r="L504" s="27"/>
      <c r="M504" s="26"/>
      <c r="N504" s="28"/>
      <c r="O504" s="27"/>
      <c r="P504" s="26"/>
      <c r="Q504" s="28"/>
      <c r="R504" s="27"/>
      <c r="S504" s="26"/>
      <c r="T504" s="28"/>
      <c r="U504" s="27"/>
      <c r="V504" s="26">
        <v>4</v>
      </c>
      <c r="W504" s="28">
        <v>100</v>
      </c>
    </row>
    <row r="505" spans="1:23" x14ac:dyDescent="0.2">
      <c r="A505" s="154" t="s">
        <v>253</v>
      </c>
      <c r="B505" s="155"/>
      <c r="C505" s="156"/>
      <c r="D505" s="73">
        <f>SUM(D504)</f>
        <v>100</v>
      </c>
      <c r="E505" s="73">
        <f t="shared" ref="E505:W505" si="74">SUM(E504)</f>
        <v>4</v>
      </c>
      <c r="F505" s="73"/>
      <c r="G505" s="73">
        <f t="shared" si="74"/>
        <v>0</v>
      </c>
      <c r="H505" s="73">
        <f t="shared" si="74"/>
        <v>0</v>
      </c>
      <c r="I505" s="73"/>
      <c r="J505" s="73">
        <f t="shared" si="74"/>
        <v>0</v>
      </c>
      <c r="K505" s="73">
        <f t="shared" si="74"/>
        <v>0</v>
      </c>
      <c r="L505" s="73"/>
      <c r="M505" s="73">
        <f t="shared" si="74"/>
        <v>0</v>
      </c>
      <c r="N505" s="73">
        <f t="shared" si="74"/>
        <v>0</v>
      </c>
      <c r="O505" s="73"/>
      <c r="P505" s="73">
        <f t="shared" si="74"/>
        <v>0</v>
      </c>
      <c r="Q505" s="73">
        <f t="shared" si="74"/>
        <v>0</v>
      </c>
      <c r="R505" s="73"/>
      <c r="S505" s="73">
        <f t="shared" si="74"/>
        <v>0</v>
      </c>
      <c r="T505" s="73">
        <f t="shared" si="74"/>
        <v>0</v>
      </c>
      <c r="U505" s="73"/>
      <c r="V505" s="73">
        <f t="shared" si="74"/>
        <v>4</v>
      </c>
      <c r="W505" s="73">
        <f t="shared" si="74"/>
        <v>100</v>
      </c>
    </row>
    <row r="506" spans="1:23" x14ac:dyDescent="0.2">
      <c r="A506" s="106" t="s">
        <v>254</v>
      </c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8"/>
    </row>
    <row r="507" spans="1:23" x14ac:dyDescent="0.2">
      <c r="A507" s="31" t="s">
        <v>255</v>
      </c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3"/>
    </row>
    <row r="508" spans="1:23" ht="15.75" x14ac:dyDescent="0.2">
      <c r="A508" s="69" t="s">
        <v>319</v>
      </c>
      <c r="B508" s="24" t="s">
        <v>84</v>
      </c>
      <c r="C508" s="126" t="s">
        <v>349</v>
      </c>
      <c r="D508" s="28">
        <f>SUM(H508,K508,N508,Q508,T508,W508)</f>
        <v>25</v>
      </c>
      <c r="E508" s="26">
        <f>SUM(G508,J508,M508,P508,S508,V508)</f>
        <v>1</v>
      </c>
      <c r="F508" s="99" t="s">
        <v>44</v>
      </c>
      <c r="G508" s="94">
        <v>0.5</v>
      </c>
      <c r="H508" s="28">
        <v>10</v>
      </c>
      <c r="I508" s="27">
        <v>300</v>
      </c>
      <c r="J508" s="26"/>
      <c r="K508" s="28"/>
      <c r="L508" s="27"/>
      <c r="M508" s="26"/>
      <c r="N508" s="28"/>
      <c r="O508" s="27"/>
      <c r="P508" s="26">
        <v>0.5</v>
      </c>
      <c r="Q508" s="28">
        <v>15</v>
      </c>
      <c r="R508" s="27">
        <v>10</v>
      </c>
      <c r="S508" s="26"/>
      <c r="T508" s="28"/>
      <c r="U508" s="27"/>
      <c r="V508" s="26"/>
      <c r="W508" s="28"/>
    </row>
    <row r="509" spans="1:23" x14ac:dyDescent="0.2">
      <c r="A509" s="177" t="s">
        <v>256</v>
      </c>
      <c r="B509" s="178"/>
      <c r="C509" s="179"/>
      <c r="D509" s="82">
        <f>SUM(D508)</f>
        <v>25</v>
      </c>
      <c r="E509" s="82">
        <f t="shared" ref="E509:W509" si="75">SUM(E508)</f>
        <v>1</v>
      </c>
      <c r="F509" s="82"/>
      <c r="G509" s="82">
        <f t="shared" si="75"/>
        <v>0.5</v>
      </c>
      <c r="H509" s="82">
        <f t="shared" si="75"/>
        <v>10</v>
      </c>
      <c r="I509" s="82"/>
      <c r="J509" s="82">
        <f t="shared" si="75"/>
        <v>0</v>
      </c>
      <c r="K509" s="82">
        <f t="shared" si="75"/>
        <v>0</v>
      </c>
      <c r="L509" s="82"/>
      <c r="M509" s="82">
        <f t="shared" si="75"/>
        <v>0</v>
      </c>
      <c r="N509" s="82">
        <f t="shared" si="75"/>
        <v>0</v>
      </c>
      <c r="O509" s="82"/>
      <c r="P509" s="82">
        <f t="shared" si="75"/>
        <v>0.5</v>
      </c>
      <c r="Q509" s="82">
        <f t="shared" si="75"/>
        <v>15</v>
      </c>
      <c r="R509" s="82"/>
      <c r="S509" s="82">
        <f t="shared" si="75"/>
        <v>0</v>
      </c>
      <c r="T509" s="82">
        <f t="shared" si="75"/>
        <v>0</v>
      </c>
      <c r="U509" s="82"/>
      <c r="V509" s="82">
        <f t="shared" si="75"/>
        <v>0</v>
      </c>
      <c r="W509" s="82">
        <f t="shared" si="75"/>
        <v>0</v>
      </c>
    </row>
    <row r="510" spans="1:23" x14ac:dyDescent="0.2">
      <c r="A510" s="102" t="s">
        <v>257</v>
      </c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9"/>
    </row>
    <row r="511" spans="1:23" x14ac:dyDescent="0.2">
      <c r="A511" s="49"/>
      <c r="B511" s="1"/>
      <c r="C511" s="49"/>
      <c r="D511" s="28"/>
      <c r="E511" s="94"/>
      <c r="F511" s="49"/>
      <c r="G511" s="94"/>
      <c r="H511" s="28"/>
      <c r="I511" s="27"/>
      <c r="J511" s="26"/>
      <c r="K511" s="28"/>
      <c r="L511" s="27"/>
      <c r="M511" s="26"/>
      <c r="N511" s="28"/>
      <c r="O511" s="27"/>
      <c r="P511" s="26"/>
      <c r="Q511" s="28"/>
      <c r="R511" s="27"/>
      <c r="S511" s="26"/>
      <c r="T511" s="28"/>
      <c r="U511" s="27"/>
      <c r="V511" s="26"/>
      <c r="W511" s="28"/>
    </row>
    <row r="512" spans="1:23" x14ac:dyDescent="0.2">
      <c r="A512" s="157" t="s">
        <v>258</v>
      </c>
      <c r="B512" s="158"/>
      <c r="C512" s="159"/>
      <c r="D512" s="82">
        <f>SUM(D511:D511)</f>
        <v>0</v>
      </c>
      <c r="E512" s="82">
        <f t="shared" ref="E512:W512" si="76">SUM(E511:E511)</f>
        <v>0</v>
      </c>
      <c r="F512" s="82"/>
      <c r="G512" s="82">
        <f t="shared" si="76"/>
        <v>0</v>
      </c>
      <c r="H512" s="82">
        <f t="shared" si="76"/>
        <v>0</v>
      </c>
      <c r="I512" s="82"/>
      <c r="J512" s="82">
        <f t="shared" si="76"/>
        <v>0</v>
      </c>
      <c r="K512" s="82">
        <f t="shared" si="76"/>
        <v>0</v>
      </c>
      <c r="L512" s="82"/>
      <c r="M512" s="82">
        <f t="shared" si="76"/>
        <v>0</v>
      </c>
      <c r="N512" s="82">
        <f t="shared" si="76"/>
        <v>0</v>
      </c>
      <c r="O512" s="82"/>
      <c r="P512" s="82">
        <f t="shared" si="76"/>
        <v>0</v>
      </c>
      <c r="Q512" s="82">
        <f t="shared" si="76"/>
        <v>0</v>
      </c>
      <c r="R512" s="82"/>
      <c r="S512" s="82">
        <f t="shared" si="76"/>
        <v>0</v>
      </c>
      <c r="T512" s="82">
        <f t="shared" si="76"/>
        <v>0</v>
      </c>
      <c r="U512" s="82"/>
      <c r="V512" s="82">
        <f t="shared" si="76"/>
        <v>0</v>
      </c>
      <c r="W512" s="82">
        <f t="shared" si="76"/>
        <v>0</v>
      </c>
    </row>
    <row r="513" spans="1:23" x14ac:dyDescent="0.2">
      <c r="A513" s="212" t="s">
        <v>103</v>
      </c>
      <c r="B513" s="213"/>
      <c r="C513" s="214"/>
      <c r="D513" s="83">
        <f>SUM(D482,D485,D488,D499,D502,D505,D509,D512)</f>
        <v>515</v>
      </c>
      <c r="E513" s="83">
        <f t="shared" ref="E513:W513" si="77">SUM(E482,E485,E488,E499,E502,E505,E509,E512)</f>
        <v>30</v>
      </c>
      <c r="F513" s="83"/>
      <c r="G513" s="83">
        <f t="shared" si="77"/>
        <v>8.5</v>
      </c>
      <c r="H513" s="83">
        <f t="shared" si="77"/>
        <v>160</v>
      </c>
      <c r="I513" s="83"/>
      <c r="J513" s="83">
        <f t="shared" si="77"/>
        <v>1</v>
      </c>
      <c r="K513" s="83">
        <f t="shared" si="77"/>
        <v>10</v>
      </c>
      <c r="L513" s="83"/>
      <c r="M513" s="83">
        <f t="shared" si="77"/>
        <v>0</v>
      </c>
      <c r="N513" s="83">
        <f t="shared" si="77"/>
        <v>0</v>
      </c>
      <c r="O513" s="83"/>
      <c r="P513" s="83">
        <f t="shared" si="77"/>
        <v>0.5</v>
      </c>
      <c r="Q513" s="83">
        <f t="shared" si="77"/>
        <v>15</v>
      </c>
      <c r="R513" s="83"/>
      <c r="S513" s="83">
        <f t="shared" si="77"/>
        <v>16</v>
      </c>
      <c r="T513" s="83">
        <f t="shared" si="77"/>
        <v>230</v>
      </c>
      <c r="U513" s="83"/>
      <c r="V513" s="83">
        <f t="shared" si="77"/>
        <v>4</v>
      </c>
      <c r="W513" s="83">
        <f t="shared" si="77"/>
        <v>100</v>
      </c>
    </row>
    <row r="514" spans="1:23" ht="27.6" customHeight="1" x14ac:dyDescent="0.2">
      <c r="A514" s="206" t="s">
        <v>373</v>
      </c>
      <c r="B514" s="206"/>
      <c r="C514" s="206"/>
      <c r="D514" s="206"/>
      <c r="E514" s="206"/>
      <c r="F514" s="206"/>
      <c r="G514" s="206"/>
      <c r="H514" s="206"/>
      <c r="I514" s="206"/>
      <c r="J514" s="206"/>
      <c r="K514" s="206"/>
      <c r="L514" s="206"/>
      <c r="M514" s="206"/>
      <c r="N514" s="206"/>
      <c r="O514" s="206"/>
      <c r="P514" s="206"/>
      <c r="Q514" s="206"/>
      <c r="R514" s="206"/>
      <c r="S514" s="206"/>
      <c r="T514" s="206"/>
      <c r="U514" s="206"/>
      <c r="V514" s="206"/>
      <c r="W514" s="206"/>
    </row>
    <row r="515" spans="1:23" x14ac:dyDescent="0.2">
      <c r="A515" s="176" t="s">
        <v>374</v>
      </c>
      <c r="B515" s="176"/>
      <c r="C515" s="176"/>
      <c r="D515" s="176"/>
      <c r="E515" s="176"/>
      <c r="F515" s="176"/>
      <c r="G515" s="176"/>
      <c r="H515" s="176"/>
      <c r="I515" s="176"/>
      <c r="J515" s="176"/>
      <c r="K515" s="176"/>
      <c r="L515" s="176"/>
      <c r="M515" s="176"/>
      <c r="N515" s="176"/>
      <c r="O515" s="176"/>
      <c r="P515" s="176"/>
      <c r="Q515" s="176"/>
      <c r="R515" s="176"/>
      <c r="S515" s="176"/>
      <c r="T515" s="176"/>
      <c r="U515" s="176"/>
      <c r="V515" s="176"/>
      <c r="W515" s="176"/>
    </row>
    <row r="516" spans="1:23" x14ac:dyDescent="0.2">
      <c r="A516" s="46"/>
      <c r="B516" s="46"/>
      <c r="C516" s="46"/>
      <c r="D516" s="52"/>
      <c r="E516" s="52"/>
      <c r="F516" s="85"/>
      <c r="G516" s="85"/>
      <c r="H516" s="85"/>
      <c r="I516" s="85"/>
      <c r="J516" s="85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2">
      <c r="A517" s="46"/>
      <c r="B517" s="46"/>
      <c r="C517" s="86" t="s">
        <v>16</v>
      </c>
      <c r="F517" s="52"/>
      <c r="G517" s="52"/>
      <c r="H517" s="46"/>
      <c r="I517" s="46"/>
      <c r="J517" s="46"/>
      <c r="K517" s="46"/>
      <c r="L517" s="46"/>
      <c r="M517" s="46"/>
      <c r="N517" s="46"/>
      <c r="O517" s="52"/>
      <c r="P517" s="52"/>
      <c r="Q517" s="52"/>
      <c r="R517" s="52"/>
      <c r="S517" s="52"/>
      <c r="T517" s="52"/>
      <c r="U517" s="52"/>
      <c r="V517" s="52"/>
      <c r="W517" s="52"/>
    </row>
    <row r="518" spans="1:23" x14ac:dyDescent="0.2">
      <c r="A518" s="46"/>
      <c r="B518" s="46"/>
      <c r="C518" s="7" t="s">
        <v>27</v>
      </c>
      <c r="D518" s="34">
        <v>0</v>
      </c>
      <c r="F518" s="52"/>
      <c r="G518" s="52"/>
      <c r="H518" s="6"/>
      <c r="I518" s="6"/>
      <c r="J518" s="6"/>
      <c r="K518" s="6"/>
      <c r="L518" s="6"/>
      <c r="M518" s="6"/>
      <c r="N518" s="6"/>
      <c r="O518" s="52"/>
      <c r="P518" s="52"/>
      <c r="Q518" s="52"/>
      <c r="R518" s="52"/>
      <c r="S518" s="52"/>
      <c r="T518" s="52"/>
      <c r="U518" s="52"/>
      <c r="V518" s="52"/>
      <c r="W518" s="52"/>
    </row>
    <row r="519" spans="1:23" x14ac:dyDescent="0.2">
      <c r="A519" s="46"/>
      <c r="B519" s="46"/>
      <c r="C519" s="87" t="s">
        <v>28</v>
      </c>
      <c r="D519" s="34">
        <f>SUM(H513,K513,N513)</f>
        <v>170</v>
      </c>
      <c r="F519" s="52"/>
      <c r="G519" s="52"/>
      <c r="H519" s="6"/>
      <c r="I519" s="6"/>
      <c r="J519" s="6"/>
      <c r="K519" s="6"/>
      <c r="L519" s="6"/>
      <c r="M519" s="6"/>
      <c r="N519" s="6"/>
      <c r="O519" s="52"/>
      <c r="P519" s="52"/>
      <c r="Q519" s="52"/>
      <c r="R519" s="52"/>
      <c r="S519" s="52"/>
      <c r="T519" s="52"/>
      <c r="U519" s="52"/>
      <c r="V519" s="52"/>
      <c r="W519" s="52"/>
    </row>
    <row r="520" spans="1:23" x14ac:dyDescent="0.2">
      <c r="A520" s="46"/>
      <c r="B520" s="46"/>
      <c r="C520" s="87" t="s">
        <v>4</v>
      </c>
      <c r="D520" s="34">
        <f>SUM(G513,J513,M513)</f>
        <v>9.5</v>
      </c>
      <c r="F520" s="52"/>
      <c r="G520" s="52"/>
      <c r="H520" s="6"/>
      <c r="I520" s="6"/>
      <c r="J520" s="6"/>
      <c r="K520" s="6"/>
      <c r="L520" s="6"/>
      <c r="M520" s="6"/>
      <c r="N520" s="6"/>
      <c r="O520" s="52"/>
      <c r="P520" s="52"/>
      <c r="Q520" s="52"/>
      <c r="R520" s="52"/>
      <c r="S520" s="52"/>
      <c r="T520" s="52"/>
      <c r="U520" s="52"/>
      <c r="V520" s="52"/>
      <c r="W520" s="52"/>
    </row>
    <row r="521" spans="1:23" x14ac:dyDescent="0.2">
      <c r="A521" s="46"/>
      <c r="B521" s="46"/>
      <c r="C521" s="88"/>
      <c r="D521" s="6"/>
      <c r="F521" s="52"/>
      <c r="G521" s="52"/>
      <c r="H521" s="6"/>
      <c r="I521" s="6"/>
      <c r="J521" s="6"/>
      <c r="K521" s="6"/>
      <c r="L521" s="6"/>
      <c r="M521" s="6"/>
      <c r="N521" s="6"/>
      <c r="O521" s="52"/>
      <c r="P521" s="52"/>
      <c r="Q521" s="52"/>
      <c r="R521" s="52"/>
      <c r="S521" s="52"/>
      <c r="T521" s="52"/>
      <c r="U521" s="52"/>
      <c r="V521" s="52"/>
      <c r="W521" s="52"/>
    </row>
    <row r="522" spans="1:23" x14ac:dyDescent="0.2">
      <c r="A522" s="46"/>
      <c r="B522" s="46"/>
      <c r="C522" s="86" t="s">
        <v>17</v>
      </c>
      <c r="D522" s="6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</row>
    <row r="523" spans="1:23" x14ac:dyDescent="0.2">
      <c r="A523" s="46"/>
      <c r="B523" s="46"/>
      <c r="C523" s="7" t="s">
        <v>27</v>
      </c>
      <c r="D523" s="34">
        <v>1</v>
      </c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</row>
    <row r="524" spans="1:23" x14ac:dyDescent="0.2">
      <c r="A524" s="5"/>
      <c r="B524" s="5"/>
      <c r="C524" s="7" t="s">
        <v>28</v>
      </c>
      <c r="D524" s="89">
        <f>SUM(Q513,T513,W513)</f>
        <v>345</v>
      </c>
      <c r="E524" s="52"/>
      <c r="F524" s="52"/>
      <c r="G524" s="52"/>
      <c r="H524" s="52"/>
      <c r="I524" s="52"/>
      <c r="J524" s="52"/>
      <c r="K524" s="52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x14ac:dyDescent="0.2">
      <c r="A525" s="46"/>
      <c r="B525" s="46"/>
      <c r="C525" s="87" t="s">
        <v>4</v>
      </c>
      <c r="D525" s="89">
        <f>SUM(P513,S513,V513)</f>
        <v>20.5</v>
      </c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</row>
    <row r="526" spans="1:23" x14ac:dyDescent="0.2">
      <c r="A526" s="5"/>
      <c r="B526" s="5"/>
      <c r="C526" s="90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5"/>
      <c r="P526" s="5"/>
      <c r="Q526" s="5"/>
      <c r="R526" s="5"/>
      <c r="S526" s="5"/>
      <c r="T526" s="5"/>
      <c r="U526" s="5"/>
      <c r="V526" s="5"/>
      <c r="W526" s="5"/>
    </row>
    <row r="527" spans="1:23" x14ac:dyDescent="0.2">
      <c r="A527" s="5"/>
      <c r="B527" s="5"/>
      <c r="C527" s="90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5"/>
      <c r="P527" s="5"/>
      <c r="Q527" s="5"/>
      <c r="R527" s="5"/>
      <c r="S527" s="5"/>
      <c r="T527" s="5"/>
      <c r="U527" s="5"/>
      <c r="V527" s="5"/>
      <c r="W527" s="5"/>
    </row>
    <row r="528" spans="1:23" x14ac:dyDescent="0.2">
      <c r="A528" s="5"/>
      <c r="B528" s="5"/>
      <c r="C528" s="90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5"/>
      <c r="P528" s="5"/>
      <c r="Q528" s="5"/>
      <c r="R528" s="5"/>
      <c r="S528" s="5"/>
      <c r="T528" s="5"/>
      <c r="U528" s="5"/>
      <c r="V528" s="5"/>
      <c r="W528" s="5"/>
    </row>
    <row r="529" spans="1:23" x14ac:dyDescent="0.2">
      <c r="A529" s="5"/>
      <c r="B529" s="5"/>
      <c r="C529" s="90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5"/>
      <c r="P529" s="5"/>
      <c r="Q529" s="5"/>
      <c r="R529" s="5"/>
      <c r="S529" s="5"/>
      <c r="T529" s="5"/>
      <c r="U529" s="5"/>
      <c r="V529" s="5"/>
      <c r="W529" s="5"/>
    </row>
    <row r="530" spans="1:23" x14ac:dyDescent="0.2">
      <c r="A530" s="5"/>
      <c r="B530" s="5"/>
      <c r="C530" s="90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5"/>
      <c r="P530" s="5"/>
      <c r="Q530" s="5"/>
      <c r="R530" s="5"/>
      <c r="S530" s="5"/>
      <c r="T530" s="5"/>
      <c r="U530" s="5"/>
      <c r="V530" s="5"/>
      <c r="W530" s="5"/>
    </row>
    <row r="531" spans="1:23" x14ac:dyDescent="0.2">
      <c r="A531" s="5"/>
      <c r="B531" s="5"/>
      <c r="C531" s="90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5"/>
      <c r="P531" s="5"/>
      <c r="Q531" s="5"/>
      <c r="R531" s="5"/>
      <c r="S531" s="5"/>
      <c r="T531" s="5"/>
      <c r="U531" s="5"/>
      <c r="V531" s="5"/>
      <c r="W531" s="5"/>
    </row>
    <row r="532" spans="1:23" x14ac:dyDescent="0.2">
      <c r="A532" s="5"/>
      <c r="B532" s="5"/>
      <c r="C532" s="90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5"/>
      <c r="P532" s="5"/>
      <c r="Q532" s="5"/>
      <c r="R532" s="5"/>
      <c r="S532" s="5"/>
      <c r="T532" s="5"/>
      <c r="U532" s="5"/>
      <c r="V532" s="5"/>
      <c r="W532" s="5"/>
    </row>
    <row r="533" spans="1:23" x14ac:dyDescent="0.2">
      <c r="A533" s="5"/>
      <c r="B533" s="5"/>
      <c r="C533" s="90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5"/>
      <c r="P533" s="5"/>
      <c r="Q533" s="5"/>
      <c r="R533" s="5"/>
      <c r="S533" s="5"/>
      <c r="T533" s="5"/>
      <c r="U533" s="5"/>
      <c r="V533" s="5"/>
      <c r="W533" s="5"/>
    </row>
    <row r="534" spans="1:23" x14ac:dyDescent="0.2">
      <c r="A534" s="5"/>
      <c r="B534" s="5"/>
      <c r="C534" s="90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5"/>
      <c r="P534" s="5"/>
      <c r="Q534" s="5"/>
      <c r="R534" s="5"/>
      <c r="S534" s="5"/>
      <c r="T534" s="5"/>
      <c r="U534" s="5"/>
      <c r="V534" s="5"/>
      <c r="W534" s="5"/>
    </row>
    <row r="535" spans="1:23" x14ac:dyDescent="0.2">
      <c r="A535" s="5"/>
      <c r="B535" s="5"/>
      <c r="C535" s="90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5"/>
      <c r="P535" s="5"/>
      <c r="Q535" s="5"/>
      <c r="R535" s="5"/>
      <c r="S535" s="5"/>
      <c r="T535" s="5"/>
      <c r="U535" s="5"/>
      <c r="V535" s="5"/>
      <c r="W535" s="5"/>
    </row>
    <row r="536" spans="1:23" x14ac:dyDescent="0.2">
      <c r="A536" s="5"/>
      <c r="B536" s="5"/>
      <c r="C536" s="90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5"/>
      <c r="P536" s="5"/>
      <c r="Q536" s="5"/>
      <c r="R536" s="5"/>
      <c r="S536" s="5"/>
      <c r="T536" s="5"/>
      <c r="U536" s="5"/>
      <c r="V536" s="5"/>
      <c r="W536" s="5"/>
    </row>
    <row r="537" spans="1:23" x14ac:dyDescent="0.2">
      <c r="A537" s="5"/>
      <c r="B537" s="5"/>
      <c r="C537" s="90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5"/>
      <c r="P537" s="5"/>
      <c r="Q537" s="5"/>
      <c r="R537" s="5"/>
      <c r="S537" s="5"/>
      <c r="T537" s="5"/>
      <c r="U537" s="5"/>
      <c r="V537" s="5"/>
      <c r="W537" s="5"/>
    </row>
    <row r="538" spans="1:23" x14ac:dyDescent="0.2">
      <c r="A538" s="5"/>
      <c r="B538" s="5"/>
      <c r="C538" s="90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5"/>
      <c r="P538" s="5"/>
      <c r="Q538" s="5"/>
      <c r="R538" s="5"/>
      <c r="S538" s="5"/>
      <c r="T538" s="5"/>
      <c r="U538" s="5"/>
      <c r="V538" s="5"/>
      <c r="W538" s="5"/>
    </row>
    <row r="539" spans="1:23" x14ac:dyDescent="0.2">
      <c r="A539" s="5"/>
      <c r="B539" s="5"/>
      <c r="C539" s="90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5"/>
      <c r="P539" s="5"/>
      <c r="Q539" s="5"/>
      <c r="R539" s="5"/>
      <c r="S539" s="5"/>
      <c r="T539" s="5"/>
      <c r="U539" s="5"/>
      <c r="V539" s="5"/>
      <c r="W539" s="5"/>
    </row>
    <row r="540" spans="1:23" x14ac:dyDescent="0.2">
      <c r="A540" s="5"/>
      <c r="B540" s="5"/>
      <c r="C540" s="90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5"/>
      <c r="P540" s="5"/>
      <c r="Q540" s="5"/>
      <c r="R540" s="5"/>
      <c r="S540" s="5"/>
      <c r="T540" s="5"/>
      <c r="U540" s="5"/>
      <c r="V540" s="5"/>
      <c r="W540" s="5"/>
    </row>
    <row r="541" spans="1:23" x14ac:dyDescent="0.2">
      <c r="A541" s="5"/>
      <c r="B541" s="5"/>
      <c r="C541" s="90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5"/>
      <c r="P541" s="5"/>
      <c r="Q541" s="5"/>
      <c r="R541" s="5"/>
      <c r="S541" s="5"/>
      <c r="T541" s="5"/>
      <c r="U541" s="5"/>
      <c r="V541" s="5"/>
      <c r="W541" s="5"/>
    </row>
    <row r="542" spans="1:23" x14ac:dyDescent="0.2">
      <c r="A542" s="5"/>
      <c r="B542" s="5"/>
      <c r="C542" s="90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5"/>
      <c r="P542" s="5"/>
      <c r="Q542" s="5"/>
      <c r="R542" s="5"/>
      <c r="S542" s="5"/>
      <c r="T542" s="5"/>
      <c r="U542" s="5"/>
      <c r="V542" s="5"/>
      <c r="W542" s="5"/>
    </row>
    <row r="543" spans="1:23" x14ac:dyDescent="0.2">
      <c r="A543" s="204" t="s">
        <v>13</v>
      </c>
      <c r="B543" s="204"/>
      <c r="C543" s="175" t="s">
        <v>385</v>
      </c>
      <c r="D543" s="175"/>
      <c r="E543" s="175"/>
      <c r="F543" s="175"/>
      <c r="G543" s="175"/>
      <c r="H543" s="175"/>
      <c r="I543" s="175"/>
      <c r="J543" s="175"/>
      <c r="K543" s="175"/>
      <c r="L543" s="175"/>
      <c r="M543" s="175"/>
      <c r="N543" s="175"/>
      <c r="O543" s="174" t="s">
        <v>346</v>
      </c>
      <c r="P543" s="174"/>
      <c r="Q543" s="174"/>
      <c r="R543" s="174"/>
      <c r="S543" s="174"/>
      <c r="T543" s="174"/>
      <c r="U543" s="174"/>
      <c r="V543" s="174"/>
      <c r="W543" s="174"/>
    </row>
    <row r="544" spans="1:23" x14ac:dyDescent="0.2">
      <c r="A544" s="204" t="s">
        <v>12</v>
      </c>
      <c r="B544" s="204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162" t="s">
        <v>347</v>
      </c>
      <c r="P544" s="162"/>
      <c r="Q544" s="162"/>
      <c r="R544" s="162"/>
      <c r="S544" s="162"/>
      <c r="T544" s="162"/>
      <c r="U544" s="162"/>
      <c r="V544" s="162"/>
      <c r="W544" s="162"/>
    </row>
    <row r="545" spans="1:23" x14ac:dyDescent="0.2">
      <c r="A545" s="204" t="s">
        <v>0</v>
      </c>
      <c r="B545" s="204"/>
      <c r="C545" s="175" t="s">
        <v>101</v>
      </c>
      <c r="D545" s="175"/>
      <c r="E545" s="175"/>
      <c r="F545" s="175"/>
      <c r="G545" s="175"/>
      <c r="H545" s="175"/>
      <c r="I545" s="175"/>
      <c r="J545" s="175"/>
      <c r="K545" s="175"/>
      <c r="L545" s="175"/>
      <c r="M545" s="175"/>
      <c r="N545" s="175"/>
      <c r="O545" s="58"/>
      <c r="P545" s="58"/>
      <c r="Q545" s="58"/>
      <c r="R545" s="58"/>
      <c r="S545" s="58"/>
      <c r="T545" s="58"/>
      <c r="U545" s="58"/>
      <c r="V545" s="58"/>
      <c r="W545" s="58"/>
    </row>
    <row r="546" spans="1:23" x14ac:dyDescent="0.2">
      <c r="A546" s="35"/>
      <c r="B546" s="35"/>
      <c r="C546" s="175" t="s">
        <v>328</v>
      </c>
      <c r="D546" s="175"/>
      <c r="E546" s="175"/>
      <c r="F546" s="175"/>
      <c r="G546" s="175"/>
      <c r="H546" s="175"/>
      <c r="I546" s="175"/>
      <c r="J546" s="175"/>
      <c r="K546" s="175"/>
      <c r="L546" s="175"/>
      <c r="M546" s="175"/>
      <c r="N546" s="175"/>
      <c r="O546" s="58"/>
      <c r="P546" s="58"/>
      <c r="Q546" s="58"/>
      <c r="R546" s="58"/>
      <c r="S546" s="121"/>
      <c r="T546" s="58"/>
      <c r="U546" s="58"/>
      <c r="V546" s="58"/>
      <c r="W546" s="58"/>
    </row>
    <row r="547" spans="1:23" x14ac:dyDescent="0.2">
      <c r="A547" s="35"/>
      <c r="B547" s="35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8"/>
      <c r="P547" s="58"/>
      <c r="Q547" s="58"/>
      <c r="R547" s="58"/>
      <c r="S547" s="58"/>
      <c r="T547" s="58"/>
      <c r="U547" s="58"/>
      <c r="V547" s="58"/>
      <c r="W547" s="58"/>
    </row>
    <row r="548" spans="1:23" ht="13.15" customHeight="1" x14ac:dyDescent="0.2">
      <c r="A548" s="184" t="s">
        <v>14</v>
      </c>
      <c r="B548" s="187" t="s">
        <v>2</v>
      </c>
      <c r="C548" s="187" t="s">
        <v>3</v>
      </c>
      <c r="D548" s="180" t="s">
        <v>21</v>
      </c>
      <c r="E548" s="181"/>
      <c r="F548" s="181"/>
      <c r="G548" s="160" t="s">
        <v>109</v>
      </c>
      <c r="H548" s="160"/>
      <c r="I548" s="160"/>
      <c r="J548" s="160"/>
      <c r="K548" s="160"/>
      <c r="L548" s="160"/>
      <c r="M548" s="160"/>
      <c r="N548" s="160"/>
      <c r="O548" s="160"/>
      <c r="P548" s="160"/>
      <c r="Q548" s="160"/>
      <c r="R548" s="160"/>
      <c r="S548" s="160"/>
      <c r="T548" s="160"/>
      <c r="U548" s="160"/>
      <c r="V548" s="160"/>
      <c r="W548" s="160"/>
    </row>
    <row r="549" spans="1:23" ht="21.6" customHeight="1" x14ac:dyDescent="0.2">
      <c r="A549" s="185"/>
      <c r="B549" s="188"/>
      <c r="C549" s="188"/>
      <c r="D549" s="182" t="s">
        <v>18</v>
      </c>
      <c r="E549" s="193" t="s">
        <v>4</v>
      </c>
      <c r="F549" s="161" t="s">
        <v>5</v>
      </c>
      <c r="G549" s="166" t="s">
        <v>16</v>
      </c>
      <c r="H549" s="167"/>
      <c r="I549" s="167"/>
      <c r="J549" s="167"/>
      <c r="K549" s="167"/>
      <c r="L549" s="167"/>
      <c r="M549" s="167"/>
      <c r="N549" s="167"/>
      <c r="O549" s="168"/>
      <c r="P549" s="166" t="s">
        <v>17</v>
      </c>
      <c r="Q549" s="167"/>
      <c r="R549" s="167"/>
      <c r="S549" s="167"/>
      <c r="T549" s="167"/>
      <c r="U549" s="167"/>
      <c r="V549" s="167"/>
      <c r="W549" s="168"/>
    </row>
    <row r="550" spans="1:23" ht="22.9" customHeight="1" x14ac:dyDescent="0.2">
      <c r="A550" s="185"/>
      <c r="B550" s="188"/>
      <c r="C550" s="188"/>
      <c r="D550" s="182"/>
      <c r="E550" s="193"/>
      <c r="F550" s="161"/>
      <c r="G550" s="190" t="s">
        <v>120</v>
      </c>
      <c r="H550" s="191"/>
      <c r="I550" s="192"/>
      <c r="J550" s="163" t="s">
        <v>7</v>
      </c>
      <c r="K550" s="164"/>
      <c r="L550" s="164"/>
      <c r="M550" s="169" t="s">
        <v>8</v>
      </c>
      <c r="N550" s="169"/>
      <c r="O550" s="169"/>
      <c r="P550" s="163" t="s">
        <v>7</v>
      </c>
      <c r="Q550" s="164"/>
      <c r="R550" s="165"/>
      <c r="S550" s="163" t="s">
        <v>19</v>
      </c>
      <c r="T550" s="164"/>
      <c r="U550" s="165"/>
      <c r="V550" s="163" t="s">
        <v>11</v>
      </c>
      <c r="W550" s="165"/>
    </row>
    <row r="551" spans="1:23" ht="59.45" customHeight="1" x14ac:dyDescent="0.2">
      <c r="A551" s="186"/>
      <c r="B551" s="189"/>
      <c r="C551" s="189"/>
      <c r="D551" s="182"/>
      <c r="E551" s="193"/>
      <c r="F551" s="161"/>
      <c r="G551" s="65" t="s">
        <v>4</v>
      </c>
      <c r="H551" s="63" t="s">
        <v>9</v>
      </c>
      <c r="I551" s="64" t="s">
        <v>20</v>
      </c>
      <c r="J551" s="65" t="s">
        <v>4</v>
      </c>
      <c r="K551" s="63" t="s">
        <v>9</v>
      </c>
      <c r="L551" s="64" t="s">
        <v>20</v>
      </c>
      <c r="M551" s="65" t="s">
        <v>4</v>
      </c>
      <c r="N551" s="63" t="s">
        <v>9</v>
      </c>
      <c r="O551" s="64" t="s">
        <v>20</v>
      </c>
      <c r="P551" s="65" t="s">
        <v>4</v>
      </c>
      <c r="Q551" s="63" t="s">
        <v>9</v>
      </c>
      <c r="R551" s="64" t="s">
        <v>20</v>
      </c>
      <c r="S551" s="92" t="s">
        <v>4</v>
      </c>
      <c r="T551" s="66" t="s">
        <v>9</v>
      </c>
      <c r="U551" s="93" t="s">
        <v>20</v>
      </c>
      <c r="V551" s="65" t="s">
        <v>4</v>
      </c>
      <c r="W551" s="63" t="s">
        <v>9</v>
      </c>
    </row>
    <row r="552" spans="1:23" x14ac:dyDescent="0.2">
      <c r="A552" s="102" t="s">
        <v>243</v>
      </c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</row>
    <row r="553" spans="1:23" x14ac:dyDescent="0.2">
      <c r="A553" s="70"/>
      <c r="B553" s="114"/>
      <c r="C553" s="76"/>
      <c r="D553" s="28"/>
      <c r="E553" s="26"/>
      <c r="F553" s="49"/>
      <c r="G553" s="94"/>
      <c r="H553" s="28"/>
      <c r="I553" s="27"/>
      <c r="J553" s="26"/>
      <c r="K553" s="28"/>
      <c r="L553" s="27"/>
      <c r="M553" s="26"/>
      <c r="N553" s="28"/>
      <c r="O553" s="27"/>
      <c r="P553" s="26"/>
      <c r="Q553" s="28"/>
      <c r="R553" s="27"/>
      <c r="S553" s="26"/>
      <c r="T553" s="28"/>
      <c r="U553" s="27"/>
      <c r="V553" s="26"/>
      <c r="W553" s="28"/>
    </row>
    <row r="554" spans="1:23" x14ac:dyDescent="0.2">
      <c r="A554" s="154" t="s">
        <v>244</v>
      </c>
      <c r="B554" s="155"/>
      <c r="C554" s="156"/>
      <c r="D554" s="73">
        <f>SUM(D553:D553)</f>
        <v>0</v>
      </c>
      <c r="E554" s="73">
        <f t="shared" ref="E554:W554" si="78">SUM(E553:E553)</f>
        <v>0</v>
      </c>
      <c r="F554" s="73"/>
      <c r="G554" s="73">
        <f t="shared" si="78"/>
        <v>0</v>
      </c>
      <c r="H554" s="73">
        <f t="shared" si="78"/>
        <v>0</v>
      </c>
      <c r="I554" s="73"/>
      <c r="J554" s="73">
        <f t="shared" si="78"/>
        <v>0</v>
      </c>
      <c r="K554" s="73">
        <f t="shared" si="78"/>
        <v>0</v>
      </c>
      <c r="L554" s="73"/>
      <c r="M554" s="73">
        <f t="shared" si="78"/>
        <v>0</v>
      </c>
      <c r="N554" s="73">
        <f t="shared" si="78"/>
        <v>0</v>
      </c>
      <c r="O554" s="73"/>
      <c r="P554" s="73">
        <f t="shared" si="78"/>
        <v>0</v>
      </c>
      <c r="Q554" s="73">
        <f t="shared" si="78"/>
        <v>0</v>
      </c>
      <c r="R554" s="73"/>
      <c r="S554" s="73">
        <f t="shared" si="78"/>
        <v>0</v>
      </c>
      <c r="T554" s="73">
        <f t="shared" si="78"/>
        <v>0</v>
      </c>
      <c r="U554" s="73"/>
      <c r="V554" s="73">
        <f t="shared" si="78"/>
        <v>0</v>
      </c>
      <c r="W554" s="73">
        <f t="shared" si="78"/>
        <v>0</v>
      </c>
    </row>
    <row r="555" spans="1:23" x14ac:dyDescent="0.2">
      <c r="A555" s="31" t="s">
        <v>245</v>
      </c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3"/>
    </row>
    <row r="556" spans="1:23" x14ac:dyDescent="0.2">
      <c r="A556" s="70"/>
      <c r="B556" s="8"/>
      <c r="C556" s="76"/>
      <c r="D556" s="28"/>
      <c r="E556" s="26"/>
      <c r="F556" s="49"/>
      <c r="G556" s="94"/>
      <c r="H556" s="28"/>
      <c r="I556" s="27"/>
      <c r="J556" s="26"/>
      <c r="K556" s="28"/>
      <c r="L556" s="27"/>
      <c r="M556" s="26"/>
      <c r="N556" s="28"/>
      <c r="O556" s="27"/>
      <c r="P556" s="26"/>
      <c r="Q556" s="28"/>
      <c r="R556" s="27"/>
      <c r="S556" s="26"/>
      <c r="T556" s="28"/>
      <c r="U556" s="27"/>
      <c r="V556" s="26"/>
      <c r="W556" s="28"/>
    </row>
    <row r="557" spans="1:23" x14ac:dyDescent="0.2">
      <c r="A557" s="154" t="s">
        <v>246</v>
      </c>
      <c r="B557" s="155"/>
      <c r="C557" s="156"/>
      <c r="D557" s="73">
        <f>SUM(D556:D556)</f>
        <v>0</v>
      </c>
      <c r="E557" s="73">
        <f t="shared" ref="E557:V557" si="79">SUM(E556:E556)</f>
        <v>0</v>
      </c>
      <c r="F557" s="73"/>
      <c r="G557" s="73">
        <f t="shared" si="79"/>
        <v>0</v>
      </c>
      <c r="H557" s="73">
        <f t="shared" si="79"/>
        <v>0</v>
      </c>
      <c r="I557" s="73"/>
      <c r="J557" s="73">
        <f t="shared" si="79"/>
        <v>0</v>
      </c>
      <c r="K557" s="73">
        <f t="shared" si="79"/>
        <v>0</v>
      </c>
      <c r="L557" s="73"/>
      <c r="M557" s="73">
        <f t="shared" si="79"/>
        <v>0</v>
      </c>
      <c r="N557" s="73">
        <f t="shared" si="79"/>
        <v>0</v>
      </c>
      <c r="O557" s="73"/>
      <c r="P557" s="73">
        <f t="shared" si="79"/>
        <v>0</v>
      </c>
      <c r="Q557" s="73">
        <f t="shared" si="79"/>
        <v>0</v>
      </c>
      <c r="R557" s="73"/>
      <c r="S557" s="73">
        <f t="shared" si="79"/>
        <v>0</v>
      </c>
      <c r="T557" s="73">
        <f t="shared" si="79"/>
        <v>0</v>
      </c>
      <c r="U557" s="73"/>
      <c r="V557" s="73">
        <f t="shared" si="79"/>
        <v>0</v>
      </c>
      <c r="W557" s="73">
        <f>SUM(W556:W556)</f>
        <v>0</v>
      </c>
    </row>
    <row r="558" spans="1:23" x14ac:dyDescent="0.2">
      <c r="A558" s="31" t="s">
        <v>247</v>
      </c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3"/>
    </row>
    <row r="559" spans="1:23" x14ac:dyDescent="0.2">
      <c r="A559" s="70"/>
      <c r="B559" s="8"/>
      <c r="C559" s="76"/>
      <c r="D559" s="28"/>
      <c r="E559" s="26"/>
      <c r="F559" s="49"/>
      <c r="G559" s="94"/>
      <c r="H559" s="28"/>
      <c r="I559" s="27"/>
      <c r="J559" s="26"/>
      <c r="K559" s="28"/>
      <c r="L559" s="27"/>
      <c r="M559" s="26"/>
      <c r="N559" s="28"/>
      <c r="O559" s="27"/>
      <c r="P559" s="26"/>
      <c r="Q559" s="28"/>
      <c r="R559" s="27"/>
      <c r="S559" s="26"/>
      <c r="T559" s="28"/>
      <c r="U559" s="27"/>
      <c r="V559" s="26"/>
      <c r="W559" s="28"/>
    </row>
    <row r="560" spans="1:23" x14ac:dyDescent="0.2">
      <c r="A560" s="154" t="s">
        <v>248</v>
      </c>
      <c r="B560" s="155"/>
      <c r="C560" s="156"/>
      <c r="D560" s="73">
        <f>SUM(D559:D559)</f>
        <v>0</v>
      </c>
      <c r="E560" s="73">
        <f t="shared" ref="E560:W560" si="80">SUM(E559:E559)</f>
        <v>0</v>
      </c>
      <c r="F560" s="73"/>
      <c r="G560" s="73">
        <f t="shared" si="80"/>
        <v>0</v>
      </c>
      <c r="H560" s="73">
        <f t="shared" si="80"/>
        <v>0</v>
      </c>
      <c r="I560" s="73"/>
      <c r="J560" s="73">
        <f t="shared" si="80"/>
        <v>0</v>
      </c>
      <c r="K560" s="73">
        <f t="shared" si="80"/>
        <v>0</v>
      </c>
      <c r="L560" s="73"/>
      <c r="M560" s="73">
        <f t="shared" si="80"/>
        <v>0</v>
      </c>
      <c r="N560" s="73">
        <f t="shared" si="80"/>
        <v>0</v>
      </c>
      <c r="O560" s="73"/>
      <c r="P560" s="73">
        <f t="shared" si="80"/>
        <v>0</v>
      </c>
      <c r="Q560" s="73">
        <f t="shared" si="80"/>
        <v>0</v>
      </c>
      <c r="R560" s="73"/>
      <c r="S560" s="73">
        <f t="shared" si="80"/>
        <v>0</v>
      </c>
      <c r="T560" s="73">
        <f t="shared" si="80"/>
        <v>0</v>
      </c>
      <c r="U560" s="73"/>
      <c r="V560" s="73">
        <f t="shared" si="80"/>
        <v>0</v>
      </c>
      <c r="W560" s="73">
        <f t="shared" si="80"/>
        <v>0</v>
      </c>
    </row>
    <row r="561" spans="1:23" x14ac:dyDescent="0.2">
      <c r="A561" s="31" t="s">
        <v>249</v>
      </c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3"/>
    </row>
    <row r="562" spans="1:23" ht="31.5" x14ac:dyDescent="0.2">
      <c r="A562" s="36" t="s">
        <v>184</v>
      </c>
      <c r="B562" s="24" t="s">
        <v>372</v>
      </c>
      <c r="C562" s="70" t="s">
        <v>349</v>
      </c>
      <c r="D562" s="28">
        <f>SUM(H562,K562,N562,Q562,T562,W562)</f>
        <v>40</v>
      </c>
      <c r="E562" s="26">
        <f>SUM(G562,J562,M562,P562,S562,V562)</f>
        <v>2</v>
      </c>
      <c r="F562" s="99" t="s">
        <v>44</v>
      </c>
      <c r="G562" s="94">
        <v>0.5</v>
      </c>
      <c r="H562" s="28">
        <v>10</v>
      </c>
      <c r="I562" s="27">
        <v>300</v>
      </c>
      <c r="J562" s="26"/>
      <c r="K562" s="28"/>
      <c r="L562" s="27"/>
      <c r="M562" s="26"/>
      <c r="N562" s="28"/>
      <c r="O562" s="27"/>
      <c r="P562" s="26"/>
      <c r="Q562" s="28"/>
      <c r="R562" s="27"/>
      <c r="S562" s="26">
        <v>1.5</v>
      </c>
      <c r="T562" s="28">
        <v>30</v>
      </c>
      <c r="U562" s="27">
        <v>5</v>
      </c>
      <c r="V562" s="26"/>
      <c r="W562" s="28"/>
    </row>
    <row r="563" spans="1:23" ht="31.5" x14ac:dyDescent="0.2">
      <c r="A563" s="36" t="s">
        <v>185</v>
      </c>
      <c r="B563" s="24" t="s">
        <v>369</v>
      </c>
      <c r="C563" s="70" t="s">
        <v>388</v>
      </c>
      <c r="D563" s="28">
        <f t="shared" ref="D563:D568" si="81">SUM(H563,K563,N563,Q563,T563,W563)</f>
        <v>45</v>
      </c>
      <c r="E563" s="26">
        <f t="shared" ref="E563:E568" si="82">SUM(G563,J563,M563,P563,S563,V563)</f>
        <v>3</v>
      </c>
      <c r="F563" s="99" t="s">
        <v>48</v>
      </c>
      <c r="G563" s="94">
        <v>1</v>
      </c>
      <c r="H563" s="28">
        <v>15</v>
      </c>
      <c r="I563" s="27">
        <v>300</v>
      </c>
      <c r="J563" s="26"/>
      <c r="K563" s="28"/>
      <c r="L563" s="27"/>
      <c r="M563" s="26"/>
      <c r="N563" s="28"/>
      <c r="O563" s="27"/>
      <c r="P563" s="26"/>
      <c r="Q563" s="28"/>
      <c r="R563" s="27"/>
      <c r="S563" s="26">
        <v>2</v>
      </c>
      <c r="T563" s="28">
        <v>30</v>
      </c>
      <c r="U563" s="27">
        <v>5</v>
      </c>
      <c r="V563" s="26"/>
      <c r="W563" s="28"/>
    </row>
    <row r="564" spans="1:23" ht="31.5" x14ac:dyDescent="0.2">
      <c r="A564" s="36" t="s">
        <v>186</v>
      </c>
      <c r="B564" s="24" t="s">
        <v>370</v>
      </c>
      <c r="C564" s="136" t="s">
        <v>39</v>
      </c>
      <c r="D564" s="28">
        <f t="shared" si="81"/>
        <v>45</v>
      </c>
      <c r="E564" s="26">
        <f t="shared" si="82"/>
        <v>3</v>
      </c>
      <c r="F564" s="99" t="s">
        <v>48</v>
      </c>
      <c r="G564" s="94">
        <v>1</v>
      </c>
      <c r="H564" s="28">
        <v>15</v>
      </c>
      <c r="I564" s="27">
        <v>300</v>
      </c>
      <c r="J564" s="26"/>
      <c r="K564" s="28"/>
      <c r="L564" s="27"/>
      <c r="M564" s="26"/>
      <c r="N564" s="28"/>
      <c r="O564" s="27"/>
      <c r="P564" s="26"/>
      <c r="Q564" s="28"/>
      <c r="R564" s="27"/>
      <c r="S564" s="26">
        <v>2</v>
      </c>
      <c r="T564" s="28">
        <v>30</v>
      </c>
      <c r="U564" s="27">
        <v>5</v>
      </c>
      <c r="V564" s="26"/>
      <c r="W564" s="28"/>
    </row>
    <row r="565" spans="1:23" ht="31.5" x14ac:dyDescent="0.2">
      <c r="A565" s="142" t="s">
        <v>174</v>
      </c>
      <c r="B565" s="24" t="s">
        <v>371</v>
      </c>
      <c r="C565" s="141" t="s">
        <v>349</v>
      </c>
      <c r="D565" s="28">
        <f t="shared" si="81"/>
        <v>45</v>
      </c>
      <c r="E565" s="26">
        <f t="shared" si="82"/>
        <v>3</v>
      </c>
      <c r="F565" s="140" t="s">
        <v>48</v>
      </c>
      <c r="G565" s="94">
        <v>1</v>
      </c>
      <c r="H565" s="28">
        <v>15</v>
      </c>
      <c r="I565" s="27">
        <v>300</v>
      </c>
      <c r="J565" s="26"/>
      <c r="K565" s="28"/>
      <c r="L565" s="27"/>
      <c r="M565" s="26"/>
      <c r="N565" s="28"/>
      <c r="O565" s="27"/>
      <c r="P565" s="26"/>
      <c r="Q565" s="28"/>
      <c r="R565" s="27"/>
      <c r="S565" s="26">
        <v>2</v>
      </c>
      <c r="T565" s="28">
        <v>30</v>
      </c>
      <c r="U565" s="27">
        <v>5</v>
      </c>
      <c r="V565" s="26"/>
      <c r="W565" s="28"/>
    </row>
    <row r="566" spans="1:23" ht="31.5" x14ac:dyDescent="0.2">
      <c r="A566" s="119" t="s">
        <v>188</v>
      </c>
      <c r="B566" s="120" t="s">
        <v>364</v>
      </c>
      <c r="C566" s="70" t="s">
        <v>39</v>
      </c>
      <c r="D566" s="28">
        <f t="shared" si="81"/>
        <v>35</v>
      </c>
      <c r="E566" s="26">
        <f t="shared" si="82"/>
        <v>2</v>
      </c>
      <c r="F566" s="99" t="s">
        <v>48</v>
      </c>
      <c r="G566" s="94"/>
      <c r="H566" s="28"/>
      <c r="I566" s="27"/>
      <c r="J566" s="26"/>
      <c r="K566" s="28"/>
      <c r="L566" s="27"/>
      <c r="M566" s="26"/>
      <c r="N566" s="28"/>
      <c r="O566" s="27"/>
      <c r="P566" s="26"/>
      <c r="Q566" s="28"/>
      <c r="R566" s="27"/>
      <c r="S566" s="26">
        <v>2</v>
      </c>
      <c r="T566" s="28">
        <v>35</v>
      </c>
      <c r="U566" s="27">
        <v>5</v>
      </c>
      <c r="V566" s="26"/>
      <c r="W566" s="28"/>
    </row>
    <row r="567" spans="1:23" ht="15.75" x14ac:dyDescent="0.2">
      <c r="A567" s="119" t="s">
        <v>177</v>
      </c>
      <c r="B567" s="120" t="s">
        <v>365</v>
      </c>
      <c r="C567" s="70" t="s">
        <v>388</v>
      </c>
      <c r="D567" s="28">
        <f t="shared" si="81"/>
        <v>35</v>
      </c>
      <c r="E567" s="26">
        <f t="shared" si="82"/>
        <v>2</v>
      </c>
      <c r="F567" s="132" t="s">
        <v>44</v>
      </c>
      <c r="G567" s="94"/>
      <c r="H567" s="28"/>
      <c r="I567" s="27"/>
      <c r="J567" s="26"/>
      <c r="K567" s="28"/>
      <c r="L567" s="27"/>
      <c r="M567" s="26"/>
      <c r="N567" s="28"/>
      <c r="O567" s="27"/>
      <c r="P567" s="26"/>
      <c r="Q567" s="28"/>
      <c r="R567" s="27"/>
      <c r="S567" s="26">
        <v>2</v>
      </c>
      <c r="T567" s="28">
        <v>35</v>
      </c>
      <c r="U567" s="27">
        <v>5</v>
      </c>
      <c r="V567" s="26"/>
      <c r="W567" s="28"/>
    </row>
    <row r="568" spans="1:23" ht="31.5" x14ac:dyDescent="0.2">
      <c r="A568" s="119" t="s">
        <v>178</v>
      </c>
      <c r="B568" s="120" t="s">
        <v>366</v>
      </c>
      <c r="C568" s="141" t="s">
        <v>349</v>
      </c>
      <c r="D568" s="28">
        <f t="shared" si="81"/>
        <v>35</v>
      </c>
      <c r="E568" s="26">
        <f t="shared" si="82"/>
        <v>2</v>
      </c>
      <c r="F568" s="140" t="s">
        <v>48</v>
      </c>
      <c r="G568" s="94"/>
      <c r="H568" s="28"/>
      <c r="I568" s="27"/>
      <c r="J568" s="26"/>
      <c r="K568" s="28"/>
      <c r="L568" s="27"/>
      <c r="M568" s="26"/>
      <c r="N568" s="28"/>
      <c r="O568" s="27"/>
      <c r="P568" s="26"/>
      <c r="Q568" s="28"/>
      <c r="R568" s="27"/>
      <c r="S568" s="26">
        <v>2</v>
      </c>
      <c r="T568" s="28">
        <v>35</v>
      </c>
      <c r="U568" s="27">
        <v>5</v>
      </c>
      <c r="V568" s="26"/>
      <c r="W568" s="28"/>
    </row>
    <row r="569" spans="1:23" x14ac:dyDescent="0.2">
      <c r="A569" s="154" t="s">
        <v>250</v>
      </c>
      <c r="B569" s="155"/>
      <c r="C569" s="156"/>
      <c r="D569" s="73">
        <f>SUM(D562:D568)</f>
        <v>280</v>
      </c>
      <c r="E569" s="73">
        <f t="shared" ref="E569:W569" si="83">SUM(E562:E568)</f>
        <v>17</v>
      </c>
      <c r="F569" s="73"/>
      <c r="G569" s="73">
        <f t="shared" si="83"/>
        <v>3.5</v>
      </c>
      <c r="H569" s="73">
        <f t="shared" si="83"/>
        <v>55</v>
      </c>
      <c r="I569" s="73"/>
      <c r="J569" s="73">
        <f t="shared" si="83"/>
        <v>0</v>
      </c>
      <c r="K569" s="73">
        <f t="shared" si="83"/>
        <v>0</v>
      </c>
      <c r="L569" s="73"/>
      <c r="M569" s="73">
        <f t="shared" si="83"/>
        <v>0</v>
      </c>
      <c r="N569" s="73">
        <f t="shared" si="83"/>
        <v>0</v>
      </c>
      <c r="O569" s="73"/>
      <c r="P569" s="73">
        <f t="shared" si="83"/>
        <v>0</v>
      </c>
      <c r="Q569" s="73">
        <f t="shared" si="83"/>
        <v>0</v>
      </c>
      <c r="R569" s="73"/>
      <c r="S569" s="73">
        <f t="shared" si="83"/>
        <v>13.5</v>
      </c>
      <c r="T569" s="73">
        <f t="shared" si="83"/>
        <v>225</v>
      </c>
      <c r="U569" s="73"/>
      <c r="V569" s="73">
        <f t="shared" si="83"/>
        <v>0</v>
      </c>
      <c r="W569" s="73">
        <f t="shared" si="83"/>
        <v>0</v>
      </c>
    </row>
    <row r="570" spans="1:23" x14ac:dyDescent="0.2">
      <c r="A570" s="31" t="s">
        <v>326</v>
      </c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3"/>
    </row>
    <row r="571" spans="1:23" ht="15.75" x14ac:dyDescent="0.2">
      <c r="A571" s="69"/>
      <c r="B571" s="24"/>
      <c r="C571" s="70"/>
      <c r="D571" s="28"/>
      <c r="E571" s="26"/>
      <c r="F571" s="99"/>
      <c r="G571" s="94"/>
      <c r="H571" s="28"/>
      <c r="I571" s="27"/>
      <c r="J571" s="26"/>
      <c r="K571" s="28"/>
      <c r="L571" s="27"/>
      <c r="M571" s="26"/>
      <c r="N571" s="28"/>
      <c r="O571" s="27"/>
      <c r="P571" s="26"/>
      <c r="Q571" s="28"/>
      <c r="R571" s="27"/>
      <c r="S571" s="26"/>
      <c r="T571" s="28"/>
      <c r="U571" s="27"/>
      <c r="V571" s="26"/>
      <c r="W571" s="28"/>
    </row>
    <row r="572" spans="1:23" x14ac:dyDescent="0.2">
      <c r="A572" s="154" t="s">
        <v>252</v>
      </c>
      <c r="B572" s="155"/>
      <c r="C572" s="156"/>
      <c r="D572" s="73">
        <f>SUM(D571:D571)</f>
        <v>0</v>
      </c>
      <c r="E572" s="73">
        <f t="shared" ref="E572:W572" si="84">SUM(E571:E571)</f>
        <v>0</v>
      </c>
      <c r="F572" s="73"/>
      <c r="G572" s="73">
        <f t="shared" si="84"/>
        <v>0</v>
      </c>
      <c r="H572" s="73">
        <f t="shared" si="84"/>
        <v>0</v>
      </c>
      <c r="I572" s="73"/>
      <c r="J572" s="73">
        <f t="shared" si="84"/>
        <v>0</v>
      </c>
      <c r="K572" s="73">
        <f t="shared" si="84"/>
        <v>0</v>
      </c>
      <c r="L572" s="73"/>
      <c r="M572" s="73">
        <f t="shared" si="84"/>
        <v>0</v>
      </c>
      <c r="N572" s="73">
        <f t="shared" si="84"/>
        <v>0</v>
      </c>
      <c r="O572" s="73"/>
      <c r="P572" s="73">
        <f t="shared" si="84"/>
        <v>0</v>
      </c>
      <c r="Q572" s="73">
        <f t="shared" si="84"/>
        <v>0</v>
      </c>
      <c r="R572" s="73"/>
      <c r="S572" s="73">
        <f t="shared" si="84"/>
        <v>0</v>
      </c>
      <c r="T572" s="73">
        <f t="shared" si="84"/>
        <v>0</v>
      </c>
      <c r="U572" s="73"/>
      <c r="V572" s="73">
        <f t="shared" si="84"/>
        <v>0</v>
      </c>
      <c r="W572" s="73">
        <f t="shared" si="84"/>
        <v>0</v>
      </c>
    </row>
    <row r="573" spans="1:23" x14ac:dyDescent="0.2">
      <c r="A573" s="31" t="s">
        <v>251</v>
      </c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3"/>
    </row>
    <row r="574" spans="1:23" ht="15.75" x14ac:dyDescent="0.2">
      <c r="A574" s="69" t="s">
        <v>213</v>
      </c>
      <c r="B574" s="24" t="s">
        <v>311</v>
      </c>
      <c r="C574" s="70" t="s">
        <v>349</v>
      </c>
      <c r="D574" s="28">
        <f>SUM(H574,K574,N574,Q574,T574,W574)</f>
        <v>200</v>
      </c>
      <c r="E574" s="26">
        <f>SUM(G574,J574,M574,P574,S574,V574)</f>
        <v>7</v>
      </c>
      <c r="F574" s="99" t="s">
        <v>44</v>
      </c>
      <c r="G574" s="94"/>
      <c r="H574" s="28"/>
      <c r="I574" s="27"/>
      <c r="J574" s="26"/>
      <c r="K574" s="28"/>
      <c r="L574" s="27"/>
      <c r="M574" s="26"/>
      <c r="N574" s="28"/>
      <c r="O574" s="27"/>
      <c r="P574" s="26"/>
      <c r="Q574" s="28"/>
      <c r="R574" s="27"/>
      <c r="S574" s="26"/>
      <c r="T574" s="28"/>
      <c r="U574" s="27"/>
      <c r="V574" s="26">
        <v>7</v>
      </c>
      <c r="W574" s="28">
        <v>200</v>
      </c>
    </row>
    <row r="575" spans="1:23" x14ac:dyDescent="0.2">
      <c r="A575" s="154" t="s">
        <v>253</v>
      </c>
      <c r="B575" s="155"/>
      <c r="C575" s="156"/>
      <c r="D575" s="73">
        <f>SUM(D574:D574)</f>
        <v>200</v>
      </c>
      <c r="E575" s="73">
        <f t="shared" ref="E575:W575" si="85">SUM(E574:E574)</f>
        <v>7</v>
      </c>
      <c r="F575" s="73"/>
      <c r="G575" s="73">
        <f t="shared" si="85"/>
        <v>0</v>
      </c>
      <c r="H575" s="73">
        <f t="shared" si="85"/>
        <v>0</v>
      </c>
      <c r="I575" s="73"/>
      <c r="J575" s="73">
        <f t="shared" si="85"/>
        <v>0</v>
      </c>
      <c r="K575" s="73">
        <f t="shared" si="85"/>
        <v>0</v>
      </c>
      <c r="L575" s="73"/>
      <c r="M575" s="73">
        <f t="shared" si="85"/>
        <v>0</v>
      </c>
      <c r="N575" s="73">
        <f t="shared" si="85"/>
        <v>0</v>
      </c>
      <c r="O575" s="73"/>
      <c r="P575" s="73">
        <f t="shared" si="85"/>
        <v>0</v>
      </c>
      <c r="Q575" s="73">
        <f t="shared" si="85"/>
        <v>0</v>
      </c>
      <c r="R575" s="73"/>
      <c r="S575" s="73">
        <f t="shared" si="85"/>
        <v>0</v>
      </c>
      <c r="T575" s="73">
        <f t="shared" si="85"/>
        <v>0</v>
      </c>
      <c r="U575" s="73"/>
      <c r="V575" s="73">
        <f t="shared" si="85"/>
        <v>7</v>
      </c>
      <c r="W575" s="73">
        <f t="shared" si="85"/>
        <v>200</v>
      </c>
    </row>
    <row r="576" spans="1:23" x14ac:dyDescent="0.2">
      <c r="A576" s="106" t="s">
        <v>254</v>
      </c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8"/>
    </row>
    <row r="577" spans="1:23" x14ac:dyDescent="0.2">
      <c r="A577" s="31" t="s">
        <v>255</v>
      </c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3"/>
    </row>
    <row r="578" spans="1:23" ht="15.75" x14ac:dyDescent="0.2">
      <c r="A578" s="69" t="s">
        <v>236</v>
      </c>
      <c r="B578" s="24" t="s">
        <v>320</v>
      </c>
      <c r="C578" s="70" t="s">
        <v>39</v>
      </c>
      <c r="D578" s="28">
        <f>SUM(H578,K578,N578,Q578,T578,W578)</f>
        <v>35</v>
      </c>
      <c r="E578" s="26">
        <f>SUM(G578,J578,M578,P578,S578,V578)</f>
        <v>2</v>
      </c>
      <c r="F578" s="99" t="s">
        <v>44</v>
      </c>
      <c r="G578" s="94">
        <v>0.5</v>
      </c>
      <c r="H578" s="28">
        <v>5</v>
      </c>
      <c r="I578" s="27">
        <v>300</v>
      </c>
      <c r="J578" s="26"/>
      <c r="K578" s="28"/>
      <c r="L578" s="27"/>
      <c r="M578" s="26"/>
      <c r="N578" s="28"/>
      <c r="O578" s="27"/>
      <c r="P578" s="26">
        <v>1.5</v>
      </c>
      <c r="Q578" s="28">
        <v>30</v>
      </c>
      <c r="R578" s="27">
        <v>10</v>
      </c>
      <c r="S578" s="26"/>
      <c r="T578" s="28"/>
      <c r="U578" s="27"/>
      <c r="V578" s="26"/>
      <c r="W578" s="28"/>
    </row>
    <row r="579" spans="1:23" ht="15.75" x14ac:dyDescent="0.2">
      <c r="A579" s="69" t="s">
        <v>327</v>
      </c>
      <c r="B579" s="24" t="s">
        <v>106</v>
      </c>
      <c r="C579" s="70" t="s">
        <v>42</v>
      </c>
      <c r="D579" s="28">
        <f t="shared" ref="D579:D581" si="86">SUM(H579,K579,N579,Q579,T579,W579)</f>
        <v>20</v>
      </c>
      <c r="E579" s="26">
        <f t="shared" ref="E579:E581" si="87">SUM(G579,J579,M579,P579,S579,V579)</f>
        <v>1</v>
      </c>
      <c r="F579" s="99" t="s">
        <v>44</v>
      </c>
      <c r="G579" s="94"/>
      <c r="H579" s="28"/>
      <c r="I579" s="27"/>
      <c r="J579" s="26"/>
      <c r="K579" s="28"/>
      <c r="L579" s="27"/>
      <c r="M579" s="26"/>
      <c r="N579" s="28"/>
      <c r="O579" s="27"/>
      <c r="P579" s="26">
        <v>1</v>
      </c>
      <c r="Q579" s="28">
        <v>20</v>
      </c>
      <c r="R579" s="27">
        <v>15</v>
      </c>
      <c r="S579" s="26"/>
      <c r="T579" s="28"/>
      <c r="U579" s="27"/>
      <c r="V579" s="26"/>
      <c r="W579" s="28"/>
    </row>
    <row r="580" spans="1:23" ht="25.5" x14ac:dyDescent="0.2">
      <c r="A580" s="69" t="s">
        <v>239</v>
      </c>
      <c r="B580" s="24" t="s">
        <v>105</v>
      </c>
      <c r="C580" s="138" t="s">
        <v>406</v>
      </c>
      <c r="D580" s="28">
        <f t="shared" si="86"/>
        <v>20</v>
      </c>
      <c r="E580" s="26">
        <f t="shared" si="87"/>
        <v>1</v>
      </c>
      <c r="F580" s="99" t="s">
        <v>44</v>
      </c>
      <c r="G580" s="94"/>
      <c r="H580" s="28"/>
      <c r="I580" s="27"/>
      <c r="J580" s="26">
        <v>1</v>
      </c>
      <c r="K580" s="28">
        <v>20</v>
      </c>
      <c r="L580" s="27">
        <v>15</v>
      </c>
      <c r="M580" s="26"/>
      <c r="N580" s="28"/>
      <c r="O580" s="27"/>
      <c r="P580" s="26"/>
      <c r="Q580" s="28"/>
      <c r="R580" s="27"/>
      <c r="S580" s="26"/>
      <c r="T580" s="28"/>
      <c r="U580" s="27"/>
      <c r="V580" s="26"/>
      <c r="W580" s="28"/>
    </row>
    <row r="581" spans="1:23" ht="15.75" x14ac:dyDescent="0.2">
      <c r="A581" s="127" t="s">
        <v>352</v>
      </c>
      <c r="B581" s="104" t="s">
        <v>351</v>
      </c>
      <c r="C581" s="70" t="s">
        <v>39</v>
      </c>
      <c r="D581" s="28">
        <f t="shared" si="86"/>
        <v>25</v>
      </c>
      <c r="E581" s="26">
        <f t="shared" si="87"/>
        <v>2</v>
      </c>
      <c r="F581" s="99" t="s">
        <v>44</v>
      </c>
      <c r="G581" s="94">
        <v>0.5</v>
      </c>
      <c r="H581" s="28">
        <v>5</v>
      </c>
      <c r="I581" s="27">
        <v>300</v>
      </c>
      <c r="J581" s="26"/>
      <c r="K581" s="28"/>
      <c r="L581" s="27"/>
      <c r="M581" s="26"/>
      <c r="N581" s="28"/>
      <c r="O581" s="27"/>
      <c r="P581" s="26">
        <v>1.5</v>
      </c>
      <c r="Q581" s="28">
        <v>20</v>
      </c>
      <c r="R581" s="27">
        <v>10</v>
      </c>
      <c r="S581" s="26"/>
      <c r="T581" s="28"/>
      <c r="U581" s="27"/>
      <c r="V581" s="26"/>
      <c r="W581" s="28"/>
    </row>
    <row r="582" spans="1:23" x14ac:dyDescent="0.2">
      <c r="A582" s="177" t="s">
        <v>256</v>
      </c>
      <c r="B582" s="178"/>
      <c r="C582" s="179"/>
      <c r="D582" s="82">
        <f>SUM(D578:D581)</f>
        <v>100</v>
      </c>
      <c r="E582" s="82">
        <f t="shared" ref="E582:W582" si="88">SUM(E578:E581)</f>
        <v>6</v>
      </c>
      <c r="F582" s="82"/>
      <c r="G582" s="82">
        <f t="shared" si="88"/>
        <v>1</v>
      </c>
      <c r="H582" s="82">
        <f t="shared" si="88"/>
        <v>10</v>
      </c>
      <c r="I582" s="82"/>
      <c r="J582" s="82">
        <f t="shared" si="88"/>
        <v>1</v>
      </c>
      <c r="K582" s="82">
        <f t="shared" si="88"/>
        <v>20</v>
      </c>
      <c r="L582" s="82"/>
      <c r="M582" s="82">
        <f t="shared" si="88"/>
        <v>0</v>
      </c>
      <c r="N582" s="82">
        <f t="shared" si="88"/>
        <v>0</v>
      </c>
      <c r="O582" s="82"/>
      <c r="P582" s="82">
        <f t="shared" si="88"/>
        <v>4</v>
      </c>
      <c r="Q582" s="82">
        <f t="shared" si="88"/>
        <v>70</v>
      </c>
      <c r="R582" s="82"/>
      <c r="S582" s="82">
        <f t="shared" si="88"/>
        <v>0</v>
      </c>
      <c r="T582" s="82">
        <f t="shared" si="88"/>
        <v>0</v>
      </c>
      <c r="U582" s="82"/>
      <c r="V582" s="82">
        <f t="shared" si="88"/>
        <v>0</v>
      </c>
      <c r="W582" s="82">
        <f t="shared" si="88"/>
        <v>0</v>
      </c>
    </row>
    <row r="583" spans="1:23" x14ac:dyDescent="0.2">
      <c r="A583" s="102" t="s">
        <v>257</v>
      </c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9"/>
    </row>
    <row r="584" spans="1:23" x14ac:dyDescent="0.2">
      <c r="A584" s="49"/>
      <c r="B584" s="1"/>
      <c r="C584" s="49"/>
      <c r="D584" s="28"/>
      <c r="E584" s="94"/>
      <c r="F584" s="49"/>
      <c r="G584" s="94"/>
      <c r="H584" s="28"/>
      <c r="I584" s="27"/>
      <c r="J584" s="26"/>
      <c r="K584" s="28"/>
      <c r="L584" s="27"/>
      <c r="M584" s="26"/>
      <c r="N584" s="28"/>
      <c r="O584" s="27"/>
      <c r="P584" s="26"/>
      <c r="Q584" s="28"/>
      <c r="R584" s="27"/>
      <c r="S584" s="26"/>
      <c r="T584" s="28"/>
      <c r="U584" s="27"/>
      <c r="V584" s="26"/>
      <c r="W584" s="28"/>
    </row>
    <row r="585" spans="1:23" x14ac:dyDescent="0.2">
      <c r="A585" s="157" t="s">
        <v>258</v>
      </c>
      <c r="B585" s="158"/>
      <c r="C585" s="159"/>
      <c r="D585" s="82">
        <f>SUM(D584:D584)</f>
        <v>0</v>
      </c>
      <c r="E585" s="82">
        <f t="shared" ref="E585:W585" si="89">SUM(E584:E584)</f>
        <v>0</v>
      </c>
      <c r="F585" s="82"/>
      <c r="G585" s="82">
        <f t="shared" si="89"/>
        <v>0</v>
      </c>
      <c r="H585" s="82">
        <f t="shared" si="89"/>
        <v>0</v>
      </c>
      <c r="I585" s="82"/>
      <c r="J585" s="82">
        <f t="shared" si="89"/>
        <v>0</v>
      </c>
      <c r="K585" s="82">
        <f t="shared" si="89"/>
        <v>0</v>
      </c>
      <c r="L585" s="82"/>
      <c r="M585" s="82">
        <f t="shared" si="89"/>
        <v>0</v>
      </c>
      <c r="N585" s="82">
        <f t="shared" si="89"/>
        <v>0</v>
      </c>
      <c r="O585" s="82"/>
      <c r="P585" s="82">
        <f t="shared" si="89"/>
        <v>0</v>
      </c>
      <c r="Q585" s="82">
        <f t="shared" si="89"/>
        <v>0</v>
      </c>
      <c r="R585" s="82"/>
      <c r="S585" s="82">
        <f t="shared" si="89"/>
        <v>0</v>
      </c>
      <c r="T585" s="82">
        <f t="shared" si="89"/>
        <v>0</v>
      </c>
      <c r="U585" s="82"/>
      <c r="V585" s="82">
        <f t="shared" si="89"/>
        <v>0</v>
      </c>
      <c r="W585" s="82">
        <f t="shared" si="89"/>
        <v>0</v>
      </c>
    </row>
    <row r="586" spans="1:23" x14ac:dyDescent="0.2">
      <c r="A586" s="212" t="s">
        <v>110</v>
      </c>
      <c r="B586" s="213"/>
      <c r="C586" s="214"/>
      <c r="D586" s="83">
        <f>SUM(D554,D557,D560,D569,D572,D575,D582,D585)</f>
        <v>580</v>
      </c>
      <c r="E586" s="83">
        <f t="shared" ref="E586:V586" si="90">SUM(E554,E557,E560,E569,E572,E575,E582,E585)</f>
        <v>30</v>
      </c>
      <c r="F586" s="83"/>
      <c r="G586" s="83">
        <f t="shared" si="90"/>
        <v>4.5</v>
      </c>
      <c r="H586" s="83">
        <f t="shared" si="90"/>
        <v>65</v>
      </c>
      <c r="I586" s="83"/>
      <c r="J586" s="83">
        <f t="shared" si="90"/>
        <v>1</v>
      </c>
      <c r="K586" s="83">
        <f t="shared" si="90"/>
        <v>20</v>
      </c>
      <c r="L586" s="83"/>
      <c r="M586" s="83">
        <f t="shared" si="90"/>
        <v>0</v>
      </c>
      <c r="N586" s="83">
        <f t="shared" si="90"/>
        <v>0</v>
      </c>
      <c r="O586" s="83"/>
      <c r="P586" s="83">
        <f t="shared" si="90"/>
        <v>4</v>
      </c>
      <c r="Q586" s="83">
        <f t="shared" si="90"/>
        <v>70</v>
      </c>
      <c r="R586" s="83"/>
      <c r="S586" s="83">
        <f t="shared" si="90"/>
        <v>13.5</v>
      </c>
      <c r="T586" s="83">
        <f t="shared" si="90"/>
        <v>225</v>
      </c>
      <c r="U586" s="83"/>
      <c r="V586" s="83">
        <f t="shared" si="90"/>
        <v>7</v>
      </c>
      <c r="W586" s="83">
        <f>SUM(W575)</f>
        <v>200</v>
      </c>
    </row>
    <row r="587" spans="1:23" ht="27" customHeight="1" x14ac:dyDescent="0.2">
      <c r="A587" s="206" t="s">
        <v>373</v>
      </c>
      <c r="B587" s="206"/>
      <c r="C587" s="206"/>
      <c r="D587" s="206"/>
      <c r="E587" s="206"/>
      <c r="F587" s="206"/>
      <c r="G587" s="206"/>
      <c r="H587" s="206"/>
      <c r="I587" s="206"/>
      <c r="J587" s="206"/>
      <c r="K587" s="206"/>
      <c r="L587" s="206"/>
      <c r="M587" s="206"/>
      <c r="N587" s="206"/>
      <c r="O587" s="206"/>
      <c r="P587" s="206"/>
      <c r="Q587" s="206"/>
      <c r="R587" s="206"/>
      <c r="S587" s="206"/>
      <c r="T587" s="206"/>
      <c r="U587" s="206"/>
      <c r="V587" s="206"/>
      <c r="W587" s="206"/>
    </row>
    <row r="588" spans="1:23" x14ac:dyDescent="0.2">
      <c r="A588" s="176" t="s">
        <v>374</v>
      </c>
      <c r="B588" s="176"/>
      <c r="C588" s="176"/>
      <c r="D588" s="176"/>
      <c r="E588" s="176"/>
      <c r="F588" s="176"/>
      <c r="G588" s="176"/>
      <c r="H588" s="176"/>
      <c r="I588" s="176"/>
      <c r="J588" s="176"/>
      <c r="K588" s="176"/>
      <c r="L588" s="176"/>
      <c r="M588" s="176"/>
      <c r="N588" s="176"/>
      <c r="O588" s="176"/>
      <c r="P588" s="176"/>
      <c r="Q588" s="176"/>
      <c r="R588" s="176"/>
      <c r="S588" s="176"/>
      <c r="T588" s="176"/>
      <c r="U588" s="176"/>
      <c r="V588" s="176"/>
      <c r="W588" s="176"/>
    </row>
    <row r="589" spans="1:23" x14ac:dyDescent="0.2">
      <c r="A589" s="46"/>
      <c r="B589" s="46"/>
      <c r="C589" s="46"/>
      <c r="D589" s="52"/>
      <c r="E589" s="52"/>
      <c r="F589" s="85"/>
      <c r="G589" s="85"/>
      <c r="H589" s="85"/>
      <c r="I589" s="85"/>
      <c r="J589" s="85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2">
      <c r="A590" s="46"/>
      <c r="B590" s="46"/>
      <c r="C590" s="86" t="s">
        <v>16</v>
      </c>
      <c r="F590" s="52"/>
      <c r="G590" s="52"/>
      <c r="H590" s="46"/>
      <c r="I590" s="46"/>
      <c r="J590" s="46"/>
      <c r="K590" s="46"/>
      <c r="L590" s="46"/>
      <c r="M590" s="46"/>
      <c r="N590" s="46"/>
      <c r="O590" s="52"/>
      <c r="P590" s="52"/>
      <c r="Q590" s="52"/>
      <c r="R590" s="52"/>
      <c r="S590" s="52"/>
      <c r="T590" s="52"/>
      <c r="U590" s="52"/>
      <c r="V590" s="52"/>
      <c r="W590" s="52"/>
    </row>
    <row r="591" spans="1:23" x14ac:dyDescent="0.2">
      <c r="A591" s="46"/>
      <c r="B591" s="46"/>
      <c r="C591" s="7" t="s">
        <v>27</v>
      </c>
      <c r="D591" s="34">
        <v>0</v>
      </c>
      <c r="F591" s="52"/>
      <c r="G591" s="52"/>
      <c r="H591" s="6"/>
      <c r="I591" s="6"/>
      <c r="J591" s="6"/>
      <c r="K591" s="6"/>
      <c r="L591" s="6"/>
      <c r="M591" s="6"/>
      <c r="N591" s="6"/>
      <c r="O591" s="52"/>
      <c r="P591" s="52"/>
      <c r="Q591" s="52"/>
      <c r="R591" s="52"/>
      <c r="S591" s="52"/>
      <c r="T591" s="52"/>
      <c r="U591" s="52"/>
      <c r="V591" s="52"/>
      <c r="W591" s="52"/>
    </row>
    <row r="592" spans="1:23" x14ac:dyDescent="0.2">
      <c r="A592" s="46"/>
      <c r="B592" s="46"/>
      <c r="C592" s="87" t="s">
        <v>28</v>
      </c>
      <c r="D592" s="34">
        <f>SUM(H586,K586,N586)</f>
        <v>85</v>
      </c>
      <c r="F592" s="52"/>
      <c r="G592" s="52"/>
      <c r="H592" s="6"/>
      <c r="I592" s="6"/>
      <c r="J592" s="6"/>
      <c r="K592" s="6"/>
      <c r="L592" s="6"/>
      <c r="M592" s="6"/>
      <c r="N592" s="6"/>
      <c r="O592" s="52"/>
      <c r="P592" s="52"/>
      <c r="Q592" s="52"/>
      <c r="R592" s="52"/>
      <c r="S592" s="52"/>
      <c r="T592" s="52"/>
      <c r="U592" s="52"/>
      <c r="V592" s="52"/>
      <c r="W592" s="52"/>
    </row>
    <row r="593" spans="1:23" x14ac:dyDescent="0.2">
      <c r="A593" s="46"/>
      <c r="B593" s="46"/>
      <c r="C593" s="87" t="s">
        <v>4</v>
      </c>
      <c r="D593" s="34">
        <f>SUM(G586,J586,M586)</f>
        <v>5.5</v>
      </c>
      <c r="F593" s="52"/>
      <c r="G593" s="52"/>
      <c r="H593" s="6"/>
      <c r="I593" s="6"/>
      <c r="J593" s="6"/>
      <c r="K593" s="6"/>
      <c r="L593" s="6"/>
      <c r="M593" s="6"/>
      <c r="N593" s="6"/>
      <c r="O593" s="52"/>
      <c r="P593" s="52"/>
      <c r="Q593" s="52"/>
      <c r="R593" s="52"/>
      <c r="S593" s="52"/>
      <c r="T593" s="52"/>
      <c r="U593" s="52"/>
      <c r="V593" s="52"/>
      <c r="W593" s="52"/>
    </row>
    <row r="594" spans="1:23" x14ac:dyDescent="0.2">
      <c r="A594" s="46"/>
      <c r="B594" s="46"/>
      <c r="C594" s="88"/>
      <c r="D594" s="6"/>
      <c r="F594" s="52"/>
      <c r="G594" s="52"/>
      <c r="H594" s="6"/>
      <c r="I594" s="6"/>
      <c r="J594" s="6"/>
      <c r="K594" s="6"/>
      <c r="L594" s="6"/>
      <c r="M594" s="6"/>
      <c r="N594" s="6"/>
      <c r="O594" s="52"/>
      <c r="P594" s="52"/>
      <c r="Q594" s="52"/>
      <c r="R594" s="52"/>
      <c r="S594" s="52"/>
      <c r="T594" s="52"/>
      <c r="U594" s="52"/>
      <c r="V594" s="52"/>
      <c r="W594" s="52"/>
    </row>
    <row r="595" spans="1:23" x14ac:dyDescent="0.2">
      <c r="A595" s="46"/>
      <c r="B595" s="46"/>
      <c r="C595" s="86" t="s">
        <v>17</v>
      </c>
      <c r="D595" s="6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</row>
    <row r="596" spans="1:23" x14ac:dyDescent="0.2">
      <c r="A596" s="46"/>
      <c r="B596" s="46"/>
      <c r="C596" s="7" t="s">
        <v>27</v>
      </c>
      <c r="D596" s="34">
        <v>5</v>
      </c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</row>
    <row r="597" spans="1:23" x14ac:dyDescent="0.2">
      <c r="A597" s="5"/>
      <c r="B597" s="5"/>
      <c r="C597" s="7" t="s">
        <v>28</v>
      </c>
      <c r="D597" s="89">
        <f>SUM(Q586,T586,W586)</f>
        <v>495</v>
      </c>
      <c r="E597" s="52"/>
      <c r="F597" s="52"/>
      <c r="G597" s="52"/>
      <c r="H597" s="52"/>
      <c r="I597" s="52"/>
      <c r="J597" s="52"/>
      <c r="K597" s="52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x14ac:dyDescent="0.2">
      <c r="A598" s="46"/>
      <c r="B598" s="46"/>
      <c r="C598" s="87" t="s">
        <v>4</v>
      </c>
      <c r="D598" s="89">
        <f>SUM(P586,S586,V586)</f>
        <v>24.5</v>
      </c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</row>
    <row r="599" spans="1:23" x14ac:dyDescent="0.2">
      <c r="A599" s="5"/>
      <c r="B599" s="5"/>
      <c r="C599" s="90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5"/>
      <c r="P599" s="5"/>
      <c r="Q599" s="5"/>
      <c r="R599" s="5"/>
      <c r="S599" s="5"/>
      <c r="T599" s="5"/>
      <c r="U599" s="5"/>
      <c r="V599" s="5"/>
      <c r="W599" s="5"/>
    </row>
    <row r="600" spans="1:23" x14ac:dyDescent="0.2">
      <c r="A600" s="5"/>
      <c r="B600" s="5"/>
      <c r="C600" s="90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5"/>
      <c r="P600" s="5"/>
      <c r="Q600" s="5"/>
      <c r="R600" s="5"/>
      <c r="S600" s="5"/>
      <c r="T600" s="5"/>
      <c r="U600" s="5"/>
      <c r="V600" s="5"/>
      <c r="W600" s="5"/>
    </row>
    <row r="601" spans="1:23" x14ac:dyDescent="0.2">
      <c r="A601" s="5"/>
      <c r="B601" s="5"/>
      <c r="C601" s="90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5"/>
      <c r="P601" s="5"/>
      <c r="Q601" s="5"/>
      <c r="R601" s="5"/>
      <c r="S601" s="5"/>
      <c r="T601" s="5"/>
      <c r="U601" s="5"/>
      <c r="V601" s="5"/>
      <c r="W601" s="5"/>
    </row>
    <row r="602" spans="1:23" x14ac:dyDescent="0.2">
      <c r="A602" s="5"/>
      <c r="B602" s="5"/>
      <c r="C602" s="90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5"/>
      <c r="P602" s="5"/>
      <c r="Q602" s="5"/>
      <c r="R602" s="5"/>
      <c r="S602" s="5"/>
      <c r="T602" s="5"/>
      <c r="U602" s="5"/>
      <c r="V602" s="5"/>
      <c r="W602" s="5"/>
    </row>
    <row r="603" spans="1:23" x14ac:dyDescent="0.2">
      <c r="A603" s="5"/>
      <c r="B603" s="5"/>
      <c r="C603" s="90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5"/>
      <c r="P603" s="5"/>
      <c r="Q603" s="5"/>
      <c r="R603" s="5"/>
      <c r="S603" s="5"/>
      <c r="T603" s="5"/>
      <c r="U603" s="5"/>
      <c r="V603" s="5"/>
      <c r="W603" s="5"/>
    </row>
    <row r="604" spans="1:23" x14ac:dyDescent="0.2">
      <c r="A604" s="5"/>
      <c r="B604" s="5"/>
      <c r="C604" s="90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5"/>
      <c r="P604" s="5"/>
      <c r="Q604" s="5"/>
      <c r="R604" s="5"/>
      <c r="S604" s="5"/>
      <c r="T604" s="5"/>
      <c r="U604" s="5"/>
      <c r="V604" s="5"/>
      <c r="W604" s="5"/>
    </row>
    <row r="605" spans="1:23" x14ac:dyDescent="0.2">
      <c r="A605" s="5"/>
      <c r="B605" s="5"/>
      <c r="C605" s="90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5"/>
      <c r="P605" s="5"/>
      <c r="Q605" s="5"/>
      <c r="R605" s="5"/>
      <c r="S605" s="5"/>
      <c r="T605" s="5"/>
      <c r="U605" s="5"/>
      <c r="V605" s="5"/>
      <c r="W605" s="5"/>
    </row>
    <row r="606" spans="1:23" x14ac:dyDescent="0.2">
      <c r="A606" s="5"/>
      <c r="B606" s="5"/>
      <c r="C606" s="90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5"/>
      <c r="P606" s="5"/>
      <c r="Q606" s="5"/>
      <c r="R606" s="5"/>
      <c r="S606" s="5"/>
      <c r="T606" s="5"/>
      <c r="U606" s="5"/>
      <c r="V606" s="5"/>
      <c r="W606" s="5"/>
    </row>
    <row r="607" spans="1:23" x14ac:dyDescent="0.2">
      <c r="A607" s="5"/>
      <c r="B607" s="5"/>
      <c r="C607" s="90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5"/>
      <c r="P607" s="5"/>
      <c r="Q607" s="5"/>
      <c r="R607" s="5"/>
      <c r="S607" s="5"/>
      <c r="T607" s="5"/>
      <c r="U607" s="5"/>
      <c r="V607" s="5"/>
      <c r="W607" s="5"/>
    </row>
    <row r="608" spans="1:23" x14ac:dyDescent="0.2">
      <c r="A608" s="5"/>
      <c r="B608" s="5"/>
      <c r="C608" s="90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5"/>
      <c r="P608" s="5"/>
      <c r="Q608" s="5"/>
      <c r="R608" s="5"/>
      <c r="S608" s="5"/>
      <c r="T608" s="5"/>
      <c r="U608" s="5"/>
      <c r="V608" s="5"/>
      <c r="W608" s="5"/>
    </row>
    <row r="609" spans="1:23" x14ac:dyDescent="0.2">
      <c r="A609" s="5"/>
      <c r="B609" s="5"/>
      <c r="C609" s="90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5"/>
      <c r="P609" s="5"/>
      <c r="Q609" s="5"/>
      <c r="R609" s="5"/>
      <c r="S609" s="5"/>
      <c r="T609" s="5"/>
      <c r="U609" s="5"/>
      <c r="V609" s="5"/>
      <c r="W609" s="5"/>
    </row>
    <row r="610" spans="1:23" x14ac:dyDescent="0.2">
      <c r="A610" s="5"/>
      <c r="B610" s="5"/>
      <c r="C610" s="90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5"/>
      <c r="P610" s="5"/>
      <c r="Q610" s="5"/>
      <c r="R610" s="5"/>
      <c r="S610" s="5"/>
      <c r="T610" s="5"/>
      <c r="U610" s="5"/>
      <c r="V610" s="5"/>
      <c r="W610" s="5"/>
    </row>
    <row r="611" spans="1:23" x14ac:dyDescent="0.2">
      <c r="A611" s="5"/>
      <c r="B611" s="5"/>
      <c r="C611" s="90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5"/>
      <c r="P611" s="5"/>
      <c r="Q611" s="5"/>
      <c r="R611" s="5"/>
      <c r="S611" s="5"/>
      <c r="T611" s="5"/>
      <c r="U611" s="5"/>
      <c r="V611" s="5"/>
      <c r="W611" s="5"/>
    </row>
    <row r="612" spans="1:23" x14ac:dyDescent="0.2">
      <c r="A612" s="5"/>
      <c r="B612" s="5"/>
      <c r="C612" s="90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5"/>
      <c r="P612" s="5"/>
      <c r="Q612" s="5"/>
      <c r="R612" s="5"/>
      <c r="S612" s="5"/>
      <c r="T612" s="5"/>
      <c r="U612" s="5"/>
      <c r="V612" s="5"/>
      <c r="W612" s="5"/>
    </row>
    <row r="613" spans="1:23" x14ac:dyDescent="0.2">
      <c r="A613" s="5"/>
      <c r="B613" s="5"/>
      <c r="C613" s="90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5"/>
      <c r="P613" s="5"/>
      <c r="Q613" s="5"/>
      <c r="R613" s="5"/>
      <c r="S613" s="5"/>
      <c r="T613" s="5"/>
      <c r="U613" s="5"/>
      <c r="V613" s="5"/>
      <c r="W613" s="5"/>
    </row>
    <row r="614" spans="1:23" x14ac:dyDescent="0.2">
      <c r="A614" s="5"/>
      <c r="B614" s="5"/>
      <c r="C614" s="90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5"/>
      <c r="P614" s="5"/>
      <c r="Q614" s="5"/>
      <c r="R614" s="5"/>
      <c r="S614" s="5"/>
      <c r="T614" s="5"/>
      <c r="U614" s="5"/>
      <c r="V614" s="5"/>
      <c r="W614" s="5"/>
    </row>
    <row r="615" spans="1:23" x14ac:dyDescent="0.2">
      <c r="A615" s="5"/>
      <c r="B615" s="5"/>
      <c r="C615" s="90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5"/>
      <c r="P615" s="5"/>
      <c r="Q615" s="5"/>
      <c r="R615" s="5"/>
      <c r="S615" s="5"/>
      <c r="T615" s="5"/>
      <c r="U615" s="5"/>
      <c r="V615" s="5"/>
      <c r="W615" s="5"/>
    </row>
    <row r="616" spans="1:23" x14ac:dyDescent="0.2">
      <c r="A616" s="5"/>
      <c r="B616" s="5"/>
      <c r="C616" s="90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5"/>
      <c r="P616" s="5"/>
      <c r="Q616" s="5"/>
      <c r="R616" s="5"/>
      <c r="S616" s="5"/>
      <c r="T616" s="5"/>
      <c r="U616" s="5"/>
      <c r="V616" s="5"/>
      <c r="W616" s="5"/>
    </row>
    <row r="617" spans="1:23" x14ac:dyDescent="0.2">
      <c r="A617" s="5"/>
      <c r="B617" s="5"/>
      <c r="C617" s="90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5"/>
      <c r="P617" s="5"/>
      <c r="Q617" s="5"/>
      <c r="R617" s="5"/>
      <c r="S617" s="5"/>
      <c r="T617" s="5"/>
      <c r="U617" s="5"/>
      <c r="V617" s="5"/>
      <c r="W617" s="5"/>
    </row>
    <row r="618" spans="1:23" x14ac:dyDescent="0.2">
      <c r="A618" s="5"/>
      <c r="B618" s="5"/>
      <c r="C618" s="90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5"/>
      <c r="P618" s="5"/>
      <c r="Q618" s="5"/>
      <c r="R618" s="5"/>
      <c r="S618" s="5"/>
      <c r="T618" s="5"/>
      <c r="U618" s="5"/>
      <c r="V618" s="5"/>
      <c r="W618" s="5"/>
    </row>
    <row r="619" spans="1:23" x14ac:dyDescent="0.2">
      <c r="A619" s="5"/>
      <c r="B619" s="5"/>
      <c r="C619" s="90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2.75" customHeight="1" x14ac:dyDescent="0.2">
      <c r="A620" s="5"/>
      <c r="B620" s="5"/>
      <c r="C620" s="90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5"/>
      <c r="P620" s="5"/>
      <c r="Q620" s="5"/>
      <c r="R620" s="5"/>
      <c r="S620" s="5"/>
      <c r="T620" s="5"/>
      <c r="U620" s="5"/>
      <c r="V620" s="5"/>
      <c r="W620" s="5"/>
    </row>
    <row r="621" spans="1:23" x14ac:dyDescent="0.2">
      <c r="A621" s="5"/>
      <c r="B621" s="5"/>
      <c r="C621" s="90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5"/>
      <c r="P621" s="5"/>
      <c r="Q621" s="5"/>
      <c r="R621" s="5"/>
      <c r="S621" s="5"/>
      <c r="T621" s="5"/>
      <c r="U621" s="5"/>
      <c r="V621" s="5"/>
      <c r="W621" s="5"/>
    </row>
    <row r="622" spans="1:23" x14ac:dyDescent="0.2">
      <c r="A622" s="5"/>
      <c r="B622" s="5"/>
      <c r="C622" s="90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5"/>
      <c r="P622" s="5"/>
      <c r="Q622" s="5"/>
      <c r="R622" s="5"/>
      <c r="S622" s="5"/>
      <c r="T622" s="5"/>
      <c r="U622" s="5"/>
      <c r="V622" s="5"/>
      <c r="W622" s="5"/>
    </row>
    <row r="623" spans="1:23" x14ac:dyDescent="0.2">
      <c r="A623" s="5"/>
      <c r="B623" s="5"/>
      <c r="C623" s="90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5"/>
      <c r="P623" s="5"/>
      <c r="Q623" s="5"/>
      <c r="R623" s="5"/>
      <c r="S623" s="5"/>
      <c r="T623" s="5"/>
      <c r="U623" s="5"/>
      <c r="V623" s="5"/>
      <c r="W623" s="5"/>
    </row>
    <row r="624" spans="1:23" x14ac:dyDescent="0.2">
      <c r="A624" s="204" t="s">
        <v>13</v>
      </c>
      <c r="B624" s="204"/>
      <c r="C624" s="174" t="s">
        <v>385</v>
      </c>
      <c r="D624" s="174"/>
      <c r="E624" s="174"/>
      <c r="F624" s="174"/>
      <c r="G624" s="174"/>
      <c r="H624" s="174"/>
      <c r="I624" s="174"/>
      <c r="J624" s="174"/>
      <c r="K624" s="174"/>
      <c r="L624" s="174"/>
      <c r="M624" s="174"/>
      <c r="N624" s="174"/>
      <c r="O624" s="174" t="s">
        <v>346</v>
      </c>
      <c r="P624" s="174"/>
      <c r="Q624" s="174"/>
      <c r="R624" s="174"/>
      <c r="S624" s="174"/>
      <c r="T624" s="174"/>
      <c r="U624" s="174"/>
      <c r="V624" s="174"/>
      <c r="W624" s="174"/>
    </row>
    <row r="625" spans="1:23" x14ac:dyDescent="0.2">
      <c r="A625" s="204" t="s">
        <v>12</v>
      </c>
      <c r="B625" s="204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162" t="s">
        <v>347</v>
      </c>
      <c r="P625" s="162"/>
      <c r="Q625" s="162"/>
      <c r="R625" s="162"/>
      <c r="S625" s="162"/>
      <c r="T625" s="162"/>
      <c r="U625" s="162"/>
      <c r="V625" s="162"/>
      <c r="W625" s="162"/>
    </row>
    <row r="626" spans="1:23" x14ac:dyDescent="0.2">
      <c r="A626" s="204" t="s">
        <v>0</v>
      </c>
      <c r="B626" s="204"/>
      <c r="C626" s="175" t="s">
        <v>113</v>
      </c>
      <c r="D626" s="175"/>
      <c r="E626" s="175"/>
      <c r="F626" s="175"/>
      <c r="G626" s="175"/>
      <c r="H626" s="175"/>
      <c r="I626" s="175"/>
      <c r="J626" s="175"/>
      <c r="K626" s="175"/>
      <c r="L626" s="175"/>
      <c r="M626" s="175"/>
      <c r="N626" s="175"/>
      <c r="O626" s="58"/>
      <c r="P626" s="58"/>
      <c r="Q626" s="58"/>
      <c r="R626" s="58"/>
      <c r="S626" s="58"/>
      <c r="T626" s="58"/>
      <c r="U626" s="58"/>
      <c r="V626" s="58"/>
      <c r="W626" s="58"/>
    </row>
    <row r="627" spans="1:23" x14ac:dyDescent="0.2">
      <c r="A627" s="35"/>
      <c r="B627" s="35"/>
      <c r="C627" s="175" t="s">
        <v>391</v>
      </c>
      <c r="D627" s="175"/>
      <c r="E627" s="175"/>
      <c r="F627" s="175"/>
      <c r="G627" s="175"/>
      <c r="H627" s="175"/>
      <c r="I627" s="175"/>
      <c r="J627" s="175"/>
      <c r="K627" s="175"/>
      <c r="L627" s="175"/>
      <c r="M627" s="175"/>
      <c r="N627" s="175"/>
      <c r="O627" s="58"/>
      <c r="P627" s="58"/>
      <c r="Q627" s="58"/>
      <c r="R627" s="58"/>
      <c r="S627" s="58"/>
      <c r="T627" s="58"/>
      <c r="U627" s="58"/>
      <c r="V627" s="58"/>
      <c r="W627" s="58"/>
    </row>
    <row r="628" spans="1:23" x14ac:dyDescent="0.2">
      <c r="A628" s="35"/>
      <c r="B628" s="35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8"/>
      <c r="P628" s="58"/>
      <c r="Q628" s="58"/>
      <c r="R628" s="58"/>
      <c r="S628" s="58"/>
      <c r="T628" s="58"/>
      <c r="U628" s="58"/>
      <c r="V628" s="58"/>
      <c r="W628" s="58"/>
    </row>
    <row r="629" spans="1:23" ht="13.15" customHeight="1" x14ac:dyDescent="0.2">
      <c r="A629" s="184" t="s">
        <v>14</v>
      </c>
      <c r="B629" s="187" t="s">
        <v>2</v>
      </c>
      <c r="C629" s="187" t="s">
        <v>3</v>
      </c>
      <c r="D629" s="180" t="s">
        <v>21</v>
      </c>
      <c r="E629" s="181"/>
      <c r="F629" s="181"/>
      <c r="G629" s="160" t="s">
        <v>112</v>
      </c>
      <c r="H629" s="160"/>
      <c r="I629" s="160"/>
      <c r="J629" s="160"/>
      <c r="K629" s="160"/>
      <c r="L629" s="160"/>
      <c r="M629" s="160"/>
      <c r="N629" s="160"/>
      <c r="O629" s="160"/>
      <c r="P629" s="160"/>
      <c r="Q629" s="160"/>
      <c r="R629" s="160"/>
      <c r="S629" s="160"/>
      <c r="T629" s="160"/>
      <c r="U629" s="160"/>
      <c r="V629" s="160"/>
      <c r="W629" s="160"/>
    </row>
    <row r="630" spans="1:23" ht="22.9" customHeight="1" x14ac:dyDescent="0.2">
      <c r="A630" s="185"/>
      <c r="B630" s="188"/>
      <c r="C630" s="188"/>
      <c r="D630" s="182" t="s">
        <v>18</v>
      </c>
      <c r="E630" s="183" t="s">
        <v>4</v>
      </c>
      <c r="F630" s="161" t="s">
        <v>5</v>
      </c>
      <c r="G630" s="166" t="s">
        <v>16</v>
      </c>
      <c r="H630" s="167"/>
      <c r="I630" s="167"/>
      <c r="J630" s="167"/>
      <c r="K630" s="167"/>
      <c r="L630" s="167"/>
      <c r="M630" s="167"/>
      <c r="N630" s="167"/>
      <c r="O630" s="168"/>
      <c r="P630" s="166" t="s">
        <v>17</v>
      </c>
      <c r="Q630" s="167"/>
      <c r="R630" s="167"/>
      <c r="S630" s="167"/>
      <c r="T630" s="167"/>
      <c r="U630" s="167"/>
      <c r="V630" s="167"/>
      <c r="W630" s="168"/>
    </row>
    <row r="631" spans="1:23" ht="24.6" customHeight="1" x14ac:dyDescent="0.2">
      <c r="A631" s="185"/>
      <c r="B631" s="188"/>
      <c r="C631" s="188"/>
      <c r="D631" s="182"/>
      <c r="E631" s="183"/>
      <c r="F631" s="161"/>
      <c r="G631" s="190" t="s">
        <v>120</v>
      </c>
      <c r="H631" s="191"/>
      <c r="I631" s="192"/>
      <c r="J631" s="163" t="s">
        <v>7</v>
      </c>
      <c r="K631" s="164"/>
      <c r="L631" s="164"/>
      <c r="M631" s="169" t="s">
        <v>8</v>
      </c>
      <c r="N631" s="169"/>
      <c r="O631" s="169"/>
      <c r="P631" s="163" t="s">
        <v>7</v>
      </c>
      <c r="Q631" s="164"/>
      <c r="R631" s="165"/>
      <c r="S631" s="163" t="s">
        <v>19</v>
      </c>
      <c r="T631" s="164"/>
      <c r="U631" s="165"/>
      <c r="V631" s="163" t="s">
        <v>11</v>
      </c>
      <c r="W631" s="165"/>
    </row>
    <row r="632" spans="1:23" ht="82.9" customHeight="1" x14ac:dyDescent="0.2">
      <c r="A632" s="186"/>
      <c r="B632" s="189"/>
      <c r="C632" s="189"/>
      <c r="D632" s="182"/>
      <c r="E632" s="183"/>
      <c r="F632" s="161"/>
      <c r="G632" s="65" t="s">
        <v>4</v>
      </c>
      <c r="H632" s="63" t="s">
        <v>9</v>
      </c>
      <c r="I632" s="64" t="s">
        <v>20</v>
      </c>
      <c r="J632" s="65" t="s">
        <v>4</v>
      </c>
      <c r="K632" s="63" t="s">
        <v>9</v>
      </c>
      <c r="L632" s="64" t="s">
        <v>20</v>
      </c>
      <c r="M632" s="65" t="s">
        <v>4</v>
      </c>
      <c r="N632" s="63" t="s">
        <v>9</v>
      </c>
      <c r="O632" s="64" t="s">
        <v>20</v>
      </c>
      <c r="P632" s="65" t="s">
        <v>4</v>
      </c>
      <c r="Q632" s="63" t="s">
        <v>9</v>
      </c>
      <c r="R632" s="64" t="s">
        <v>20</v>
      </c>
      <c r="S632" s="92" t="s">
        <v>4</v>
      </c>
      <c r="T632" s="66" t="s">
        <v>9</v>
      </c>
      <c r="U632" s="93" t="s">
        <v>20</v>
      </c>
      <c r="V632" s="65" t="s">
        <v>4</v>
      </c>
      <c r="W632" s="63" t="s">
        <v>9</v>
      </c>
    </row>
    <row r="633" spans="1:23" x14ac:dyDescent="0.2">
      <c r="A633" s="102" t="s">
        <v>243</v>
      </c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</row>
    <row r="634" spans="1:23" x14ac:dyDescent="0.2">
      <c r="A634" s="70"/>
      <c r="B634" s="114"/>
      <c r="C634" s="76"/>
      <c r="D634" s="28"/>
      <c r="E634" s="26"/>
      <c r="F634" s="49"/>
      <c r="G634" s="94"/>
      <c r="H634" s="28"/>
      <c r="I634" s="27"/>
      <c r="J634" s="26"/>
      <c r="K634" s="28"/>
      <c r="L634" s="27"/>
      <c r="M634" s="26"/>
      <c r="N634" s="28"/>
      <c r="O634" s="27"/>
      <c r="P634" s="26"/>
      <c r="Q634" s="28"/>
      <c r="R634" s="27"/>
      <c r="S634" s="26"/>
      <c r="T634" s="28"/>
      <c r="U634" s="27"/>
      <c r="V634" s="26"/>
      <c r="W634" s="28"/>
    </row>
    <row r="635" spans="1:23" x14ac:dyDescent="0.2">
      <c r="A635" s="154" t="s">
        <v>244</v>
      </c>
      <c r="B635" s="155"/>
      <c r="C635" s="156"/>
      <c r="D635" s="73">
        <f>SUM(D634:D634)</f>
        <v>0</v>
      </c>
      <c r="E635" s="73">
        <f t="shared" ref="E635:W635" si="91">SUM(E634:E634)</f>
        <v>0</v>
      </c>
      <c r="F635" s="73"/>
      <c r="G635" s="73">
        <f t="shared" si="91"/>
        <v>0</v>
      </c>
      <c r="H635" s="73">
        <f t="shared" si="91"/>
        <v>0</v>
      </c>
      <c r="I635" s="73"/>
      <c r="J635" s="73">
        <f t="shared" si="91"/>
        <v>0</v>
      </c>
      <c r="K635" s="73">
        <f t="shared" si="91"/>
        <v>0</v>
      </c>
      <c r="L635" s="73"/>
      <c r="M635" s="73">
        <f t="shared" si="91"/>
        <v>0</v>
      </c>
      <c r="N635" s="73">
        <f t="shared" si="91"/>
        <v>0</v>
      </c>
      <c r="O635" s="73"/>
      <c r="P635" s="73">
        <f t="shared" si="91"/>
        <v>0</v>
      </c>
      <c r="Q635" s="73">
        <f t="shared" si="91"/>
        <v>0</v>
      </c>
      <c r="R635" s="73"/>
      <c r="S635" s="73">
        <f t="shared" si="91"/>
        <v>0</v>
      </c>
      <c r="T635" s="73">
        <f t="shared" si="91"/>
        <v>0</v>
      </c>
      <c r="U635" s="73"/>
      <c r="V635" s="73">
        <f t="shared" si="91"/>
        <v>0</v>
      </c>
      <c r="W635" s="73">
        <f t="shared" si="91"/>
        <v>0</v>
      </c>
    </row>
    <row r="636" spans="1:23" x14ac:dyDescent="0.2">
      <c r="A636" s="31" t="s">
        <v>245</v>
      </c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3"/>
    </row>
    <row r="637" spans="1:23" ht="15.75" x14ac:dyDescent="0.2">
      <c r="A637" s="69" t="s">
        <v>233</v>
      </c>
      <c r="B637" s="24" t="s">
        <v>309</v>
      </c>
      <c r="C637" s="70" t="s">
        <v>335</v>
      </c>
      <c r="D637" s="28">
        <f>SUM(H637,K637,N637,Q637,T637,W637)</f>
        <v>10</v>
      </c>
      <c r="E637" s="26">
        <f>SUM(G637,J637,M637,P637,S637,V637)</f>
        <v>1</v>
      </c>
      <c r="F637" s="49" t="s">
        <v>44</v>
      </c>
      <c r="G637" s="94"/>
      <c r="H637" s="28"/>
      <c r="I637" s="27"/>
      <c r="J637" s="26">
        <v>1</v>
      </c>
      <c r="K637" s="28">
        <v>10</v>
      </c>
      <c r="L637" s="27">
        <v>10</v>
      </c>
      <c r="M637" s="26"/>
      <c r="N637" s="28"/>
      <c r="O637" s="27"/>
      <c r="P637" s="26"/>
      <c r="Q637" s="28"/>
      <c r="R637" s="27"/>
      <c r="S637" s="26"/>
      <c r="T637" s="28"/>
      <c r="U637" s="27"/>
      <c r="V637" s="26"/>
      <c r="W637" s="28"/>
    </row>
    <row r="638" spans="1:23" x14ac:dyDescent="0.2">
      <c r="A638" s="154" t="s">
        <v>246</v>
      </c>
      <c r="B638" s="155"/>
      <c r="C638" s="156"/>
      <c r="D638" s="73">
        <f>SUM(D637)</f>
        <v>10</v>
      </c>
      <c r="E638" s="73">
        <f t="shared" ref="E638:W638" si="92">SUM(E637)</f>
        <v>1</v>
      </c>
      <c r="F638" s="73"/>
      <c r="G638" s="73">
        <f t="shared" si="92"/>
        <v>0</v>
      </c>
      <c r="H638" s="73">
        <f t="shared" si="92"/>
        <v>0</v>
      </c>
      <c r="I638" s="73"/>
      <c r="J638" s="73">
        <f t="shared" si="92"/>
        <v>1</v>
      </c>
      <c r="K638" s="73">
        <f t="shared" si="92"/>
        <v>10</v>
      </c>
      <c r="L638" s="73"/>
      <c r="M638" s="73">
        <f t="shared" si="92"/>
        <v>0</v>
      </c>
      <c r="N638" s="73">
        <f t="shared" si="92"/>
        <v>0</v>
      </c>
      <c r="O638" s="73"/>
      <c r="P638" s="73">
        <f t="shared" si="92"/>
        <v>0</v>
      </c>
      <c r="Q638" s="73">
        <f t="shared" si="92"/>
        <v>0</v>
      </c>
      <c r="R638" s="73"/>
      <c r="S638" s="73">
        <f t="shared" si="92"/>
        <v>0</v>
      </c>
      <c r="T638" s="73">
        <f t="shared" si="92"/>
        <v>0</v>
      </c>
      <c r="U638" s="73"/>
      <c r="V638" s="73">
        <f t="shared" si="92"/>
        <v>0</v>
      </c>
      <c r="W638" s="73">
        <f t="shared" si="92"/>
        <v>0</v>
      </c>
    </row>
    <row r="639" spans="1:23" x14ac:dyDescent="0.2">
      <c r="A639" s="31" t="s">
        <v>247</v>
      </c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3"/>
    </row>
    <row r="640" spans="1:23" ht="15.75" x14ac:dyDescent="0.2">
      <c r="A640" s="36" t="s">
        <v>191</v>
      </c>
      <c r="B640" s="24" t="s">
        <v>310</v>
      </c>
      <c r="C640" s="70" t="s">
        <v>39</v>
      </c>
      <c r="D640" s="28">
        <f>SUM(H640,K640,N640,Q640,T640,W640)</f>
        <v>25</v>
      </c>
      <c r="E640" s="26">
        <f>SUM(G640,J640,M640,P640,S640,V640)</f>
        <v>2</v>
      </c>
      <c r="F640" s="49" t="s">
        <v>44</v>
      </c>
      <c r="G640" s="94">
        <v>1</v>
      </c>
      <c r="H640" s="28">
        <v>10</v>
      </c>
      <c r="I640" s="27">
        <v>300</v>
      </c>
      <c r="J640" s="26"/>
      <c r="K640" s="28"/>
      <c r="L640" s="27"/>
      <c r="M640" s="26">
        <v>1</v>
      </c>
      <c r="N640" s="28">
        <v>15</v>
      </c>
      <c r="O640" s="27">
        <v>25</v>
      </c>
      <c r="P640" s="26"/>
      <c r="Q640" s="28"/>
      <c r="R640" s="27"/>
      <c r="S640" s="26"/>
      <c r="T640" s="28"/>
      <c r="U640" s="27"/>
      <c r="V640" s="26"/>
      <c r="W640" s="28"/>
    </row>
    <row r="641" spans="1:23" x14ac:dyDescent="0.2">
      <c r="A641" s="154" t="s">
        <v>248</v>
      </c>
      <c r="B641" s="155"/>
      <c r="C641" s="156"/>
      <c r="D641" s="73">
        <f>SUM(D640)</f>
        <v>25</v>
      </c>
      <c r="E641" s="73">
        <f t="shared" ref="E641:V641" si="93">SUM(E640)</f>
        <v>2</v>
      </c>
      <c r="F641" s="73"/>
      <c r="G641" s="73">
        <f t="shared" si="93"/>
        <v>1</v>
      </c>
      <c r="H641" s="73">
        <f t="shared" si="93"/>
        <v>10</v>
      </c>
      <c r="I641" s="73"/>
      <c r="J641" s="73">
        <f t="shared" si="93"/>
        <v>0</v>
      </c>
      <c r="K641" s="73">
        <f t="shared" si="93"/>
        <v>0</v>
      </c>
      <c r="L641" s="73"/>
      <c r="M641" s="73">
        <f t="shared" si="93"/>
        <v>1</v>
      </c>
      <c r="N641" s="73">
        <f t="shared" si="93"/>
        <v>15</v>
      </c>
      <c r="O641" s="73"/>
      <c r="P641" s="73"/>
      <c r="Q641" s="73"/>
      <c r="R641" s="73"/>
      <c r="S641" s="73">
        <f t="shared" si="93"/>
        <v>0</v>
      </c>
      <c r="T641" s="73">
        <f t="shared" si="93"/>
        <v>0</v>
      </c>
      <c r="U641" s="73"/>
      <c r="V641" s="73">
        <f t="shared" si="93"/>
        <v>0</v>
      </c>
      <c r="W641" s="73">
        <f>SUM(W640:W640)</f>
        <v>0</v>
      </c>
    </row>
    <row r="642" spans="1:23" x14ac:dyDescent="0.2">
      <c r="A642" s="31" t="s">
        <v>249</v>
      </c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3"/>
    </row>
    <row r="643" spans="1:23" x14ac:dyDescent="0.2">
      <c r="A643" s="49"/>
      <c r="B643" s="9"/>
      <c r="C643" s="76"/>
      <c r="D643" s="28"/>
      <c r="E643" s="26"/>
      <c r="F643" s="99"/>
      <c r="G643" s="94"/>
      <c r="H643" s="28"/>
      <c r="I643" s="27"/>
      <c r="J643" s="26"/>
      <c r="K643" s="28"/>
      <c r="L643" s="27"/>
      <c r="M643" s="26"/>
      <c r="N643" s="28"/>
      <c r="O643" s="27"/>
      <c r="P643" s="26"/>
      <c r="Q643" s="28"/>
      <c r="R643" s="27"/>
      <c r="S643" s="26"/>
      <c r="T643" s="28"/>
      <c r="U643" s="27"/>
      <c r="V643" s="26"/>
      <c r="W643" s="28"/>
    </row>
    <row r="644" spans="1:23" x14ac:dyDescent="0.2">
      <c r="A644" s="154" t="s">
        <v>250</v>
      </c>
      <c r="B644" s="155"/>
      <c r="C644" s="156"/>
      <c r="D644" s="73">
        <f>SUM(D643:D643)</f>
        <v>0</v>
      </c>
      <c r="E644" s="73">
        <f t="shared" ref="E644:V644" si="94">SUM(E643:E643)</f>
        <v>0</v>
      </c>
      <c r="F644" s="73"/>
      <c r="G644" s="73">
        <f t="shared" si="94"/>
        <v>0</v>
      </c>
      <c r="H644" s="73">
        <f t="shared" si="94"/>
        <v>0</v>
      </c>
      <c r="I644" s="73"/>
      <c r="J644" s="73">
        <f t="shared" si="94"/>
        <v>0</v>
      </c>
      <c r="K644" s="73">
        <f t="shared" si="94"/>
        <v>0</v>
      </c>
      <c r="L644" s="73"/>
      <c r="M644" s="73">
        <f t="shared" si="94"/>
        <v>0</v>
      </c>
      <c r="N644" s="73">
        <f t="shared" si="94"/>
        <v>0</v>
      </c>
      <c r="O644" s="73"/>
      <c r="P644" s="73">
        <f t="shared" si="94"/>
        <v>0</v>
      </c>
      <c r="Q644" s="73">
        <f t="shared" si="94"/>
        <v>0</v>
      </c>
      <c r="R644" s="73"/>
      <c r="S644" s="73">
        <f t="shared" si="94"/>
        <v>0</v>
      </c>
      <c r="T644" s="73">
        <f t="shared" si="94"/>
        <v>0</v>
      </c>
      <c r="U644" s="73"/>
      <c r="V644" s="73">
        <f t="shared" si="94"/>
        <v>0</v>
      </c>
      <c r="W644" s="73">
        <f>SUM(W643:W643)</f>
        <v>0</v>
      </c>
    </row>
    <row r="645" spans="1:23" x14ac:dyDescent="0.2">
      <c r="A645" s="31" t="s">
        <v>326</v>
      </c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3"/>
    </row>
    <row r="646" spans="1:23" ht="31.5" x14ac:dyDescent="0.2">
      <c r="A646" s="69" t="s">
        <v>150</v>
      </c>
      <c r="B646" s="24" t="s">
        <v>324</v>
      </c>
      <c r="C646" s="76"/>
      <c r="D646" s="28"/>
      <c r="E646" s="26">
        <f>SUM(G646,J646,M646,S646,V646)</f>
        <v>12</v>
      </c>
      <c r="F646" s="99"/>
      <c r="G646" s="94"/>
      <c r="H646" s="28"/>
      <c r="I646" s="27"/>
      <c r="J646" s="26"/>
      <c r="K646" s="28"/>
      <c r="L646" s="27"/>
      <c r="M646" s="26">
        <v>12</v>
      </c>
      <c r="N646" s="28"/>
      <c r="O646" s="27"/>
      <c r="P646" s="26"/>
      <c r="Q646" s="28"/>
      <c r="R646" s="27"/>
      <c r="S646" s="26"/>
      <c r="T646" s="28"/>
      <c r="U646" s="27"/>
      <c r="V646" s="26"/>
      <c r="W646" s="28"/>
    </row>
    <row r="647" spans="1:23" x14ac:dyDescent="0.2">
      <c r="A647" s="154" t="s">
        <v>252</v>
      </c>
      <c r="B647" s="155"/>
      <c r="C647" s="156"/>
      <c r="D647" s="73">
        <f>SUM(D646:D646)</f>
        <v>0</v>
      </c>
      <c r="E647" s="73">
        <f t="shared" ref="E647:W647" si="95">SUM(E646:E646)</f>
        <v>12</v>
      </c>
      <c r="F647" s="73"/>
      <c r="G647" s="73">
        <f t="shared" si="95"/>
        <v>0</v>
      </c>
      <c r="H647" s="73">
        <f t="shared" si="95"/>
        <v>0</v>
      </c>
      <c r="I647" s="73"/>
      <c r="J647" s="73">
        <f t="shared" si="95"/>
        <v>0</v>
      </c>
      <c r="K647" s="73">
        <f t="shared" si="95"/>
        <v>0</v>
      </c>
      <c r="L647" s="73"/>
      <c r="M647" s="73">
        <f t="shared" si="95"/>
        <v>12</v>
      </c>
      <c r="N647" s="73">
        <f t="shared" si="95"/>
        <v>0</v>
      </c>
      <c r="O647" s="73"/>
      <c r="P647" s="73">
        <f t="shared" si="95"/>
        <v>0</v>
      </c>
      <c r="Q647" s="73">
        <f t="shared" si="95"/>
        <v>0</v>
      </c>
      <c r="R647" s="73"/>
      <c r="S647" s="73">
        <f t="shared" si="95"/>
        <v>0</v>
      </c>
      <c r="T647" s="73">
        <f t="shared" si="95"/>
        <v>0</v>
      </c>
      <c r="U647" s="73"/>
      <c r="V647" s="73">
        <f t="shared" si="95"/>
        <v>0</v>
      </c>
      <c r="W647" s="73">
        <f t="shared" si="95"/>
        <v>0</v>
      </c>
    </row>
    <row r="648" spans="1:23" x14ac:dyDescent="0.2">
      <c r="A648" s="31" t="s">
        <v>251</v>
      </c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3"/>
    </row>
    <row r="649" spans="1:23" x14ac:dyDescent="0.2">
      <c r="A649" s="49"/>
      <c r="B649" s="4"/>
      <c r="C649" s="81"/>
      <c r="D649" s="28"/>
      <c r="E649" s="26"/>
      <c r="F649" s="99"/>
      <c r="G649" s="94"/>
      <c r="H649" s="28"/>
      <c r="I649" s="27"/>
      <c r="J649" s="26"/>
      <c r="K649" s="28"/>
      <c r="L649" s="27"/>
      <c r="M649" s="26"/>
      <c r="N649" s="28"/>
      <c r="O649" s="27"/>
      <c r="P649" s="26"/>
      <c r="Q649" s="28"/>
      <c r="R649" s="27"/>
      <c r="S649" s="26"/>
      <c r="T649" s="28"/>
      <c r="U649" s="27"/>
      <c r="V649" s="26"/>
      <c r="W649" s="28"/>
    </row>
    <row r="650" spans="1:23" x14ac:dyDescent="0.2">
      <c r="A650" s="154" t="s">
        <v>253</v>
      </c>
      <c r="B650" s="155"/>
      <c r="C650" s="156"/>
      <c r="D650" s="73">
        <f>SUM(D649:D649)</f>
        <v>0</v>
      </c>
      <c r="E650" s="73">
        <f t="shared" ref="E650:W650" si="96">SUM(E649:E649)</f>
        <v>0</v>
      </c>
      <c r="F650" s="73"/>
      <c r="G650" s="73">
        <f t="shared" si="96"/>
        <v>0</v>
      </c>
      <c r="H650" s="73">
        <f t="shared" si="96"/>
        <v>0</v>
      </c>
      <c r="I650" s="73"/>
      <c r="J650" s="73">
        <f t="shared" si="96"/>
        <v>0</v>
      </c>
      <c r="K650" s="73">
        <f t="shared" si="96"/>
        <v>0</v>
      </c>
      <c r="L650" s="73"/>
      <c r="M650" s="73">
        <f t="shared" si="96"/>
        <v>0</v>
      </c>
      <c r="N650" s="73">
        <f t="shared" si="96"/>
        <v>0</v>
      </c>
      <c r="O650" s="73"/>
      <c r="P650" s="73">
        <f t="shared" si="96"/>
        <v>0</v>
      </c>
      <c r="Q650" s="73">
        <f t="shared" si="96"/>
        <v>0</v>
      </c>
      <c r="R650" s="73"/>
      <c r="S650" s="73">
        <f t="shared" si="96"/>
        <v>0</v>
      </c>
      <c r="T650" s="73">
        <f t="shared" si="96"/>
        <v>0</v>
      </c>
      <c r="U650" s="73"/>
      <c r="V650" s="73">
        <f t="shared" si="96"/>
        <v>0</v>
      </c>
      <c r="W650" s="73">
        <f t="shared" si="96"/>
        <v>0</v>
      </c>
    </row>
    <row r="651" spans="1:23" x14ac:dyDescent="0.2">
      <c r="A651" s="106" t="s">
        <v>254</v>
      </c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8"/>
    </row>
    <row r="652" spans="1:23" x14ac:dyDescent="0.2">
      <c r="A652" s="31" t="s">
        <v>255</v>
      </c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3"/>
    </row>
    <row r="653" spans="1:23" x14ac:dyDescent="0.2">
      <c r="A653" s="49"/>
      <c r="B653" s="4"/>
      <c r="C653" s="81"/>
      <c r="D653" s="28"/>
      <c r="E653" s="26"/>
      <c r="F653" s="99"/>
      <c r="G653" s="94"/>
      <c r="H653" s="28"/>
      <c r="I653" s="27"/>
      <c r="J653" s="26"/>
      <c r="K653" s="28"/>
      <c r="L653" s="27"/>
      <c r="M653" s="26"/>
      <c r="N653" s="28"/>
      <c r="O653" s="27"/>
      <c r="P653" s="26"/>
      <c r="Q653" s="28"/>
      <c r="R653" s="27"/>
      <c r="S653" s="26"/>
      <c r="T653" s="28"/>
      <c r="U653" s="27"/>
      <c r="V653" s="26"/>
      <c r="W653" s="28"/>
    </row>
    <row r="654" spans="1:23" x14ac:dyDescent="0.2">
      <c r="A654" s="177" t="s">
        <v>256</v>
      </c>
      <c r="B654" s="178"/>
      <c r="C654" s="179"/>
      <c r="D654" s="82">
        <f>SUM(D653:D653)</f>
        <v>0</v>
      </c>
      <c r="E654" s="82">
        <f t="shared" ref="E654:W654" si="97">SUM(E653:E653)</f>
        <v>0</v>
      </c>
      <c r="F654" s="82"/>
      <c r="G654" s="82">
        <f t="shared" si="97"/>
        <v>0</v>
      </c>
      <c r="H654" s="82">
        <f t="shared" si="97"/>
        <v>0</v>
      </c>
      <c r="I654" s="82"/>
      <c r="J654" s="82">
        <f t="shared" si="97"/>
        <v>0</v>
      </c>
      <c r="K654" s="82">
        <f t="shared" si="97"/>
        <v>0</v>
      </c>
      <c r="L654" s="82"/>
      <c r="M654" s="82">
        <f t="shared" si="97"/>
        <v>0</v>
      </c>
      <c r="N654" s="82">
        <f t="shared" si="97"/>
        <v>0</v>
      </c>
      <c r="O654" s="82"/>
      <c r="P654" s="82">
        <f t="shared" si="97"/>
        <v>0</v>
      </c>
      <c r="Q654" s="82">
        <f t="shared" si="97"/>
        <v>0</v>
      </c>
      <c r="R654" s="82"/>
      <c r="S654" s="82">
        <f t="shared" si="97"/>
        <v>0</v>
      </c>
      <c r="T654" s="82">
        <f t="shared" si="97"/>
        <v>0</v>
      </c>
      <c r="U654" s="82"/>
      <c r="V654" s="82">
        <f t="shared" si="97"/>
        <v>0</v>
      </c>
      <c r="W654" s="82">
        <f t="shared" si="97"/>
        <v>0</v>
      </c>
    </row>
    <row r="655" spans="1:23" x14ac:dyDescent="0.2">
      <c r="A655" s="102" t="s">
        <v>257</v>
      </c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9"/>
    </row>
    <row r="656" spans="1:23" x14ac:dyDescent="0.2">
      <c r="A656" s="263" t="s">
        <v>89</v>
      </c>
      <c r="B656" s="264"/>
      <c r="C656" s="265"/>
      <c r="D656" s="194"/>
      <c r="E656" s="195"/>
      <c r="F656" s="195"/>
      <c r="G656" s="195"/>
      <c r="H656" s="195"/>
      <c r="I656" s="195"/>
      <c r="J656" s="195"/>
      <c r="K656" s="195"/>
      <c r="L656" s="195"/>
      <c r="M656" s="195"/>
      <c r="N656" s="195"/>
      <c r="O656" s="195"/>
      <c r="P656" s="195"/>
      <c r="Q656" s="195"/>
      <c r="R656" s="195"/>
      <c r="S656" s="195"/>
      <c r="T656" s="195"/>
      <c r="U656" s="195"/>
      <c r="V656" s="195"/>
      <c r="W656" s="196"/>
    </row>
    <row r="657" spans="1:23" x14ac:dyDescent="0.2">
      <c r="A657" s="215" t="s">
        <v>74</v>
      </c>
      <c r="B657" s="216"/>
      <c r="C657" s="217"/>
      <c r="D657" s="122">
        <f>SUM(D658:D660)</f>
        <v>80</v>
      </c>
      <c r="E657" s="122">
        <f t="shared" ref="E657:W657" si="98">SUM(E658:E660)</f>
        <v>5</v>
      </c>
      <c r="F657" s="122"/>
      <c r="G657" s="122">
        <f t="shared" si="98"/>
        <v>1.5</v>
      </c>
      <c r="H657" s="122">
        <f t="shared" si="98"/>
        <v>30</v>
      </c>
      <c r="I657" s="122"/>
      <c r="J657" s="122">
        <f t="shared" si="98"/>
        <v>3.5</v>
      </c>
      <c r="K657" s="122">
        <f t="shared" si="98"/>
        <v>50</v>
      </c>
      <c r="L657" s="122"/>
      <c r="M657" s="122">
        <f t="shared" si="98"/>
        <v>0</v>
      </c>
      <c r="N657" s="122">
        <f t="shared" si="98"/>
        <v>0</v>
      </c>
      <c r="O657" s="122"/>
      <c r="P657" s="122">
        <f t="shared" si="98"/>
        <v>0</v>
      </c>
      <c r="Q657" s="122">
        <f t="shared" si="98"/>
        <v>0</v>
      </c>
      <c r="R657" s="122"/>
      <c r="S657" s="122">
        <f t="shared" si="98"/>
        <v>0</v>
      </c>
      <c r="T657" s="122">
        <f t="shared" si="98"/>
        <v>0</v>
      </c>
      <c r="U657" s="122"/>
      <c r="V657" s="122">
        <f t="shared" si="98"/>
        <v>0</v>
      </c>
      <c r="W657" s="122">
        <f t="shared" si="98"/>
        <v>0</v>
      </c>
    </row>
    <row r="658" spans="1:23" ht="15.75" x14ac:dyDescent="0.2">
      <c r="A658" s="69" t="s">
        <v>182</v>
      </c>
      <c r="B658" s="24" t="s">
        <v>97</v>
      </c>
      <c r="C658" s="70" t="s">
        <v>39</v>
      </c>
      <c r="D658" s="28">
        <f>SUM(H658,K658,N658,Q658,T658,W658)</f>
        <v>30</v>
      </c>
      <c r="E658" s="94">
        <f>SUM(G658,J658,M658,P658,S658,V658)</f>
        <v>2</v>
      </c>
      <c r="F658" s="49" t="s">
        <v>44</v>
      </c>
      <c r="G658" s="94">
        <v>0.5</v>
      </c>
      <c r="H658" s="28">
        <v>10</v>
      </c>
      <c r="I658" s="27">
        <v>300</v>
      </c>
      <c r="J658" s="26">
        <v>1.5</v>
      </c>
      <c r="K658" s="28">
        <v>20</v>
      </c>
      <c r="L658" s="27">
        <v>10</v>
      </c>
      <c r="M658" s="26"/>
      <c r="N658" s="28"/>
      <c r="O658" s="27"/>
      <c r="P658" s="26"/>
      <c r="Q658" s="28"/>
      <c r="R658" s="27"/>
      <c r="S658" s="26"/>
      <c r="T658" s="28"/>
      <c r="U658" s="27"/>
      <c r="V658" s="26"/>
      <c r="W658" s="28"/>
    </row>
    <row r="659" spans="1:23" ht="15.75" x14ac:dyDescent="0.2">
      <c r="A659" s="69" t="s">
        <v>180</v>
      </c>
      <c r="B659" s="24" t="s">
        <v>111</v>
      </c>
      <c r="C659" s="70" t="s">
        <v>39</v>
      </c>
      <c r="D659" s="28">
        <f t="shared" ref="D659:D660" si="99">SUM(H659,K659,N659,Q659,T659,W659)</f>
        <v>30</v>
      </c>
      <c r="E659" s="94">
        <f t="shared" ref="E659:E660" si="100">SUM(G659,J659,M659,P659,S659,V659)</f>
        <v>2</v>
      </c>
      <c r="F659" s="49" t="s">
        <v>44</v>
      </c>
      <c r="G659" s="94">
        <v>0.5</v>
      </c>
      <c r="H659" s="28">
        <v>10</v>
      </c>
      <c r="I659" s="27">
        <v>300</v>
      </c>
      <c r="J659" s="26">
        <v>1.5</v>
      </c>
      <c r="K659" s="28">
        <v>20</v>
      </c>
      <c r="L659" s="27">
        <v>10</v>
      </c>
      <c r="M659" s="26"/>
      <c r="N659" s="28"/>
      <c r="O659" s="27"/>
      <c r="P659" s="26"/>
      <c r="Q659" s="28"/>
      <c r="R659" s="27"/>
      <c r="S659" s="26"/>
      <c r="T659" s="28"/>
      <c r="U659" s="27"/>
      <c r="V659" s="26"/>
      <c r="W659" s="28"/>
    </row>
    <row r="660" spans="1:23" ht="15.75" x14ac:dyDescent="0.2">
      <c r="A660" s="69" t="s">
        <v>218</v>
      </c>
      <c r="B660" s="24" t="s">
        <v>52</v>
      </c>
      <c r="C660" s="138" t="s">
        <v>404</v>
      </c>
      <c r="D660" s="28">
        <f t="shared" si="99"/>
        <v>20</v>
      </c>
      <c r="E660" s="94">
        <f t="shared" si="100"/>
        <v>1</v>
      </c>
      <c r="F660" s="49" t="s">
        <v>44</v>
      </c>
      <c r="G660" s="94">
        <v>0.5</v>
      </c>
      <c r="H660" s="28">
        <v>10</v>
      </c>
      <c r="I660" s="27">
        <v>300</v>
      </c>
      <c r="J660" s="26">
        <v>0.5</v>
      </c>
      <c r="K660" s="28">
        <v>10</v>
      </c>
      <c r="L660" s="27">
        <v>10</v>
      </c>
      <c r="M660" s="26"/>
      <c r="N660" s="28"/>
      <c r="O660" s="27"/>
      <c r="P660" s="26"/>
      <c r="Q660" s="28"/>
      <c r="R660" s="27"/>
      <c r="S660" s="26"/>
      <c r="T660" s="28"/>
      <c r="U660" s="27"/>
      <c r="V660" s="26"/>
      <c r="W660" s="28"/>
    </row>
    <row r="661" spans="1:23" x14ac:dyDescent="0.2">
      <c r="A661" s="263" t="s">
        <v>90</v>
      </c>
      <c r="B661" s="264"/>
      <c r="C661" s="265"/>
      <c r="D661" s="197"/>
      <c r="E661" s="198"/>
      <c r="F661" s="198"/>
      <c r="G661" s="198"/>
      <c r="H661" s="198"/>
      <c r="I661" s="198"/>
      <c r="J661" s="198"/>
      <c r="K661" s="198"/>
      <c r="L661" s="198"/>
      <c r="M661" s="198"/>
      <c r="N661" s="198"/>
      <c r="O661" s="198"/>
      <c r="P661" s="198"/>
      <c r="Q661" s="198"/>
      <c r="R661" s="198"/>
      <c r="S661" s="198"/>
      <c r="T661" s="198"/>
      <c r="U661" s="198"/>
      <c r="V661" s="198"/>
      <c r="W661" s="199"/>
    </row>
    <row r="662" spans="1:23" x14ac:dyDescent="0.2">
      <c r="A662" s="215" t="s">
        <v>75</v>
      </c>
      <c r="B662" s="216"/>
      <c r="C662" s="217"/>
      <c r="D662" s="122">
        <f>SUM(D663:D665)</f>
        <v>80</v>
      </c>
      <c r="E662" s="122">
        <f t="shared" ref="E662:W662" si="101">SUM(E663:E665)</f>
        <v>5</v>
      </c>
      <c r="F662" s="122"/>
      <c r="G662" s="122">
        <f t="shared" si="101"/>
        <v>1.5</v>
      </c>
      <c r="H662" s="122">
        <f t="shared" si="101"/>
        <v>30</v>
      </c>
      <c r="I662" s="122"/>
      <c r="J662" s="122">
        <f t="shared" si="101"/>
        <v>3.5</v>
      </c>
      <c r="K662" s="122">
        <f t="shared" si="101"/>
        <v>50</v>
      </c>
      <c r="L662" s="122"/>
      <c r="M662" s="122">
        <f t="shared" si="101"/>
        <v>0</v>
      </c>
      <c r="N662" s="122">
        <f t="shared" si="101"/>
        <v>0</v>
      </c>
      <c r="O662" s="122"/>
      <c r="P662" s="122">
        <f t="shared" si="101"/>
        <v>0</v>
      </c>
      <c r="Q662" s="122">
        <f t="shared" si="101"/>
        <v>0</v>
      </c>
      <c r="R662" s="122"/>
      <c r="S662" s="122">
        <f t="shared" si="101"/>
        <v>0</v>
      </c>
      <c r="T662" s="122">
        <f t="shared" si="101"/>
        <v>0</v>
      </c>
      <c r="U662" s="122"/>
      <c r="V662" s="122">
        <f t="shared" si="101"/>
        <v>0</v>
      </c>
      <c r="W662" s="122">
        <f t="shared" si="101"/>
        <v>0</v>
      </c>
    </row>
    <row r="663" spans="1:23" ht="31.5" x14ac:dyDescent="0.2">
      <c r="A663" s="69" t="s">
        <v>181</v>
      </c>
      <c r="B663" s="24" t="s">
        <v>312</v>
      </c>
      <c r="C663" s="70" t="s">
        <v>39</v>
      </c>
      <c r="D663" s="28">
        <f>SUM(H663,K663,N663,Q663,T663,W663)</f>
        <v>30</v>
      </c>
      <c r="E663" s="94">
        <f>SUM(G663,J663,M663,P663,S663,V663)</f>
        <v>2</v>
      </c>
      <c r="F663" s="49" t="s">
        <v>44</v>
      </c>
      <c r="G663" s="94">
        <v>0.5</v>
      </c>
      <c r="H663" s="28">
        <v>10</v>
      </c>
      <c r="I663" s="27">
        <v>300</v>
      </c>
      <c r="J663" s="26">
        <v>1.5</v>
      </c>
      <c r="K663" s="28">
        <v>20</v>
      </c>
      <c r="L663" s="27">
        <v>10</v>
      </c>
      <c r="M663" s="26"/>
      <c r="N663" s="28"/>
      <c r="O663" s="27"/>
      <c r="P663" s="26"/>
      <c r="Q663" s="28"/>
      <c r="R663" s="27"/>
      <c r="S663" s="26"/>
      <c r="T663" s="28"/>
      <c r="U663" s="27"/>
      <c r="V663" s="26"/>
      <c r="W663" s="28"/>
    </row>
    <row r="664" spans="1:23" ht="15.75" x14ac:dyDescent="0.2">
      <c r="A664" s="69" t="s">
        <v>206</v>
      </c>
      <c r="B664" s="24" t="s">
        <v>73</v>
      </c>
      <c r="C664" s="70" t="s">
        <v>39</v>
      </c>
      <c r="D664" s="28">
        <f t="shared" ref="D664:D665" si="102">SUM(H664,K664,N664,Q664,T664,W664)</f>
        <v>30</v>
      </c>
      <c r="E664" s="94">
        <f t="shared" ref="E664:E665" si="103">SUM(G664,J664,M664,P664,S664,V664)</f>
        <v>2</v>
      </c>
      <c r="F664" s="49" t="s">
        <v>44</v>
      </c>
      <c r="G664" s="94">
        <v>0.5</v>
      </c>
      <c r="H664" s="28">
        <v>10</v>
      </c>
      <c r="I664" s="27">
        <v>300</v>
      </c>
      <c r="J664" s="26">
        <v>1.5</v>
      </c>
      <c r="K664" s="28">
        <v>20</v>
      </c>
      <c r="L664" s="27">
        <v>10</v>
      </c>
      <c r="M664" s="26"/>
      <c r="N664" s="28"/>
      <c r="O664" s="27"/>
      <c r="P664" s="26"/>
      <c r="Q664" s="28"/>
      <c r="R664" s="27"/>
      <c r="S664" s="26"/>
      <c r="T664" s="28"/>
      <c r="U664" s="27"/>
      <c r="V664" s="26"/>
      <c r="W664" s="28"/>
    </row>
    <row r="665" spans="1:23" ht="15.75" x14ac:dyDescent="0.2">
      <c r="A665" s="69" t="s">
        <v>198</v>
      </c>
      <c r="B665" s="24" t="s">
        <v>95</v>
      </c>
      <c r="C665" s="70" t="s">
        <v>388</v>
      </c>
      <c r="D665" s="28">
        <f t="shared" si="102"/>
        <v>20</v>
      </c>
      <c r="E665" s="94">
        <f t="shared" si="103"/>
        <v>1</v>
      </c>
      <c r="F665" s="49" t="s">
        <v>44</v>
      </c>
      <c r="G665" s="94">
        <v>0.5</v>
      </c>
      <c r="H665" s="28">
        <v>10</v>
      </c>
      <c r="I665" s="27">
        <v>300</v>
      </c>
      <c r="J665" s="26">
        <v>0.5</v>
      </c>
      <c r="K665" s="28">
        <v>10</v>
      </c>
      <c r="L665" s="27">
        <v>10</v>
      </c>
      <c r="M665" s="26"/>
      <c r="N665" s="28"/>
      <c r="O665" s="27"/>
      <c r="P665" s="26"/>
      <c r="Q665" s="28"/>
      <c r="R665" s="27"/>
      <c r="S665" s="26"/>
      <c r="T665" s="28"/>
      <c r="U665" s="27"/>
      <c r="V665" s="26"/>
      <c r="W665" s="28"/>
    </row>
    <row r="666" spans="1:23" x14ac:dyDescent="0.2">
      <c r="A666" s="222" t="s">
        <v>87</v>
      </c>
      <c r="B666" s="223"/>
      <c r="C666" s="224"/>
      <c r="D666" s="194"/>
      <c r="E666" s="195"/>
      <c r="F666" s="195"/>
      <c r="G666" s="195"/>
      <c r="H666" s="195"/>
      <c r="I666" s="195"/>
      <c r="J666" s="195"/>
      <c r="K666" s="195"/>
      <c r="L666" s="195"/>
      <c r="M666" s="195"/>
      <c r="N666" s="195"/>
      <c r="O666" s="195"/>
      <c r="P666" s="195"/>
      <c r="Q666" s="195"/>
      <c r="R666" s="195"/>
      <c r="S666" s="195"/>
      <c r="T666" s="195"/>
      <c r="U666" s="195"/>
      <c r="V666" s="195"/>
      <c r="W666" s="196"/>
    </row>
    <row r="667" spans="1:23" x14ac:dyDescent="0.2">
      <c r="A667" s="278" t="s">
        <v>85</v>
      </c>
      <c r="B667" s="279"/>
      <c r="C667" s="280"/>
      <c r="D667" s="122">
        <f>SUM(D668:D670)</f>
        <v>80</v>
      </c>
      <c r="E667" s="122">
        <f t="shared" ref="E667:W667" si="104">SUM(E668:E670)</f>
        <v>5</v>
      </c>
      <c r="F667" s="122"/>
      <c r="G667" s="122">
        <f t="shared" si="104"/>
        <v>1.5</v>
      </c>
      <c r="H667" s="122">
        <f t="shared" si="104"/>
        <v>30</v>
      </c>
      <c r="I667" s="122"/>
      <c r="J667" s="122">
        <f t="shared" si="104"/>
        <v>3.5</v>
      </c>
      <c r="K667" s="122">
        <f t="shared" si="104"/>
        <v>50</v>
      </c>
      <c r="L667" s="122"/>
      <c r="M667" s="122">
        <f t="shared" si="104"/>
        <v>0</v>
      </c>
      <c r="N667" s="122">
        <f t="shared" si="104"/>
        <v>0</v>
      </c>
      <c r="O667" s="122"/>
      <c r="P667" s="122">
        <f t="shared" si="104"/>
        <v>0</v>
      </c>
      <c r="Q667" s="122">
        <f t="shared" si="104"/>
        <v>0</v>
      </c>
      <c r="R667" s="122"/>
      <c r="S667" s="122">
        <f t="shared" si="104"/>
        <v>0</v>
      </c>
      <c r="T667" s="122">
        <f t="shared" si="104"/>
        <v>0</v>
      </c>
      <c r="U667" s="122"/>
      <c r="V667" s="122">
        <f t="shared" si="104"/>
        <v>0</v>
      </c>
      <c r="W667" s="122">
        <f t="shared" si="104"/>
        <v>0</v>
      </c>
    </row>
    <row r="668" spans="1:23" ht="15.75" x14ac:dyDescent="0.2">
      <c r="A668" s="69" t="s">
        <v>228</v>
      </c>
      <c r="B668" s="24" t="s">
        <v>353</v>
      </c>
      <c r="C668" s="126" t="s">
        <v>39</v>
      </c>
      <c r="D668" s="28">
        <f>SUM(H668,K668,N668,Q668,T668,W668)</f>
        <v>30</v>
      </c>
      <c r="E668" s="94">
        <f>SUM(G668,J668,M668,P668,S668,V668)</f>
        <v>2</v>
      </c>
      <c r="F668" s="49" t="s">
        <v>44</v>
      </c>
      <c r="G668" s="94">
        <v>0.5</v>
      </c>
      <c r="H668" s="28">
        <v>10</v>
      </c>
      <c r="I668" s="27">
        <v>300</v>
      </c>
      <c r="J668" s="26">
        <v>1.5</v>
      </c>
      <c r="K668" s="28">
        <v>20</v>
      </c>
      <c r="L668" s="27">
        <v>10</v>
      </c>
      <c r="M668" s="26"/>
      <c r="N668" s="28"/>
      <c r="O668" s="27"/>
      <c r="P668" s="26"/>
      <c r="Q668" s="28"/>
      <c r="R668" s="27"/>
      <c r="S668" s="26"/>
      <c r="T668" s="28"/>
      <c r="U668" s="27"/>
      <c r="V668" s="26"/>
      <c r="W668" s="28"/>
    </row>
    <row r="669" spans="1:23" ht="15.75" x14ac:dyDescent="0.2">
      <c r="A669" s="69" t="s">
        <v>229</v>
      </c>
      <c r="B669" s="24" t="s">
        <v>96</v>
      </c>
      <c r="C669" s="70" t="s">
        <v>39</v>
      </c>
      <c r="D669" s="28">
        <f t="shared" ref="D669:D670" si="105">SUM(H669,K669,N669,Q669,T669,W669)</f>
        <v>30</v>
      </c>
      <c r="E669" s="94">
        <f t="shared" ref="E669:E670" si="106">SUM(G669,J669,M669,P669,S669,V669)</f>
        <v>2</v>
      </c>
      <c r="F669" s="49" t="s">
        <v>44</v>
      </c>
      <c r="G669" s="94">
        <v>0.5</v>
      </c>
      <c r="H669" s="28">
        <v>10</v>
      </c>
      <c r="I669" s="27">
        <v>300</v>
      </c>
      <c r="J669" s="26">
        <v>1.5</v>
      </c>
      <c r="K669" s="28">
        <v>20</v>
      </c>
      <c r="L669" s="27">
        <v>10</v>
      </c>
      <c r="M669" s="26"/>
      <c r="N669" s="28"/>
      <c r="O669" s="27"/>
      <c r="P669" s="26"/>
      <c r="Q669" s="28"/>
      <c r="R669" s="27"/>
      <c r="S669" s="26"/>
      <c r="T669" s="28"/>
      <c r="U669" s="27"/>
      <c r="V669" s="26"/>
      <c r="W669" s="28"/>
    </row>
    <row r="670" spans="1:23" ht="31.5" x14ac:dyDescent="0.2">
      <c r="A670" s="69" t="s">
        <v>333</v>
      </c>
      <c r="B670" s="24" t="s">
        <v>331</v>
      </c>
      <c r="C670" s="70" t="s">
        <v>335</v>
      </c>
      <c r="D670" s="28">
        <f t="shared" si="105"/>
        <v>20</v>
      </c>
      <c r="E670" s="94">
        <f t="shared" si="106"/>
        <v>1</v>
      </c>
      <c r="F670" s="49" t="s">
        <v>44</v>
      </c>
      <c r="G670" s="94">
        <v>0.5</v>
      </c>
      <c r="H670" s="28">
        <v>10</v>
      </c>
      <c r="I670" s="27">
        <v>300</v>
      </c>
      <c r="J670" s="26">
        <v>0.5</v>
      </c>
      <c r="K670" s="28">
        <v>10</v>
      </c>
      <c r="L670" s="27">
        <v>10</v>
      </c>
      <c r="M670" s="26"/>
      <c r="N670" s="28"/>
      <c r="O670" s="27"/>
      <c r="P670" s="26"/>
      <c r="Q670" s="28"/>
      <c r="R670" s="27"/>
      <c r="S670" s="26"/>
      <c r="T670" s="28"/>
      <c r="U670" s="27"/>
      <c r="V670" s="26"/>
      <c r="W670" s="28"/>
    </row>
    <row r="671" spans="1:23" x14ac:dyDescent="0.2">
      <c r="A671" s="222" t="s">
        <v>88</v>
      </c>
      <c r="B671" s="281"/>
      <c r="C671" s="282"/>
      <c r="D671" s="194"/>
      <c r="E671" s="195"/>
      <c r="F671" s="195"/>
      <c r="G671" s="195"/>
      <c r="H671" s="195"/>
      <c r="I671" s="195"/>
      <c r="J671" s="195"/>
      <c r="K671" s="195"/>
      <c r="L671" s="195"/>
      <c r="M671" s="195"/>
      <c r="N671" s="195"/>
      <c r="O671" s="195"/>
      <c r="P671" s="195"/>
      <c r="Q671" s="195"/>
      <c r="R671" s="195"/>
      <c r="S671" s="195"/>
      <c r="T671" s="195"/>
      <c r="U671" s="195"/>
      <c r="V671" s="195"/>
      <c r="W671" s="196"/>
    </row>
    <row r="672" spans="1:23" x14ac:dyDescent="0.2">
      <c r="A672" s="215" t="s">
        <v>86</v>
      </c>
      <c r="B672" s="216"/>
      <c r="C672" s="217"/>
      <c r="D672" s="122">
        <f>SUM(D673:D675)</f>
        <v>80</v>
      </c>
      <c r="E672" s="122">
        <f t="shared" ref="E672:W672" si="107">SUM(E673:E675)</f>
        <v>5</v>
      </c>
      <c r="F672" s="122"/>
      <c r="G672" s="122">
        <f t="shared" si="107"/>
        <v>1.5</v>
      </c>
      <c r="H672" s="122">
        <f t="shared" si="107"/>
        <v>30</v>
      </c>
      <c r="I672" s="122"/>
      <c r="J672" s="122">
        <f t="shared" si="107"/>
        <v>3.5</v>
      </c>
      <c r="K672" s="122">
        <f t="shared" si="107"/>
        <v>50</v>
      </c>
      <c r="L672" s="122"/>
      <c r="M672" s="122">
        <f t="shared" si="107"/>
        <v>0</v>
      </c>
      <c r="N672" s="122">
        <f t="shared" si="107"/>
        <v>0</v>
      </c>
      <c r="O672" s="122"/>
      <c r="P672" s="122">
        <f t="shared" si="107"/>
        <v>0</v>
      </c>
      <c r="Q672" s="122">
        <f t="shared" si="107"/>
        <v>0</v>
      </c>
      <c r="R672" s="122"/>
      <c r="S672" s="122">
        <f t="shared" si="107"/>
        <v>0</v>
      </c>
      <c r="T672" s="122">
        <f t="shared" si="107"/>
        <v>0</v>
      </c>
      <c r="U672" s="122"/>
      <c r="V672" s="122">
        <f t="shared" si="107"/>
        <v>0</v>
      </c>
      <c r="W672" s="122">
        <f t="shared" si="107"/>
        <v>0</v>
      </c>
    </row>
    <row r="673" spans="1:23" ht="15.75" x14ac:dyDescent="0.25">
      <c r="A673" s="69" t="s">
        <v>200</v>
      </c>
      <c r="B673" s="137" t="s">
        <v>392</v>
      </c>
      <c r="C673" s="70" t="s">
        <v>39</v>
      </c>
      <c r="D673" s="28">
        <f>SUM(H673,K673,N673,Q673,T673,W673)</f>
        <v>30</v>
      </c>
      <c r="E673" s="94">
        <f>SUM(G673,J673,M673,P673,S673,V673)</f>
        <v>2</v>
      </c>
      <c r="F673" s="49" t="s">
        <v>44</v>
      </c>
      <c r="G673" s="94">
        <v>0.5</v>
      </c>
      <c r="H673" s="28">
        <v>10</v>
      </c>
      <c r="I673" s="27">
        <v>300</v>
      </c>
      <c r="J673" s="26">
        <v>1.5</v>
      </c>
      <c r="K673" s="28">
        <v>20</v>
      </c>
      <c r="L673" s="27">
        <v>10</v>
      </c>
      <c r="M673" s="26"/>
      <c r="N673" s="28"/>
      <c r="O673" s="27"/>
      <c r="P673" s="26"/>
      <c r="Q673" s="28"/>
      <c r="R673" s="27"/>
      <c r="S673" s="26"/>
      <c r="T673" s="28"/>
      <c r="U673" s="27"/>
      <c r="V673" s="26"/>
      <c r="W673" s="28"/>
    </row>
    <row r="674" spans="1:23" ht="15.75" x14ac:dyDescent="0.2">
      <c r="A674" s="125" t="s">
        <v>208</v>
      </c>
      <c r="B674" s="24" t="s">
        <v>332</v>
      </c>
      <c r="C674" s="70" t="s">
        <v>39</v>
      </c>
      <c r="D674" s="28">
        <f t="shared" ref="D674:D675" si="108">SUM(H674,K674,N674,Q674,T674,W674)</f>
        <v>30</v>
      </c>
      <c r="E674" s="94">
        <f t="shared" ref="E674:E675" si="109">SUM(G674,J674,M674,P674,S674,V674)</f>
        <v>2</v>
      </c>
      <c r="F674" s="49" t="s">
        <v>44</v>
      </c>
      <c r="G674" s="94">
        <v>0.5</v>
      </c>
      <c r="H674" s="28">
        <v>10</v>
      </c>
      <c r="I674" s="27">
        <v>300</v>
      </c>
      <c r="J674" s="26">
        <v>1.5</v>
      </c>
      <c r="K674" s="28">
        <v>20</v>
      </c>
      <c r="L674" s="27">
        <v>10</v>
      </c>
      <c r="M674" s="26"/>
      <c r="N674" s="28"/>
      <c r="O674" s="27"/>
      <c r="P674" s="26"/>
      <c r="Q674" s="28"/>
      <c r="R674" s="27"/>
      <c r="S674" s="26"/>
      <c r="T674" s="28"/>
      <c r="U674" s="27"/>
      <c r="V674" s="26"/>
      <c r="W674" s="28"/>
    </row>
    <row r="675" spans="1:23" ht="15.75" x14ac:dyDescent="0.2">
      <c r="A675" s="69" t="s">
        <v>216</v>
      </c>
      <c r="B675" s="24" t="s">
        <v>393</v>
      </c>
      <c r="C675" s="70" t="s">
        <v>39</v>
      </c>
      <c r="D675" s="28">
        <f t="shared" si="108"/>
        <v>20</v>
      </c>
      <c r="E675" s="94">
        <f t="shared" si="109"/>
        <v>1</v>
      </c>
      <c r="F675" s="49" t="s">
        <v>44</v>
      </c>
      <c r="G675" s="94">
        <v>0.5</v>
      </c>
      <c r="H675" s="28">
        <v>10</v>
      </c>
      <c r="I675" s="27">
        <v>300</v>
      </c>
      <c r="J675" s="26">
        <v>0.5</v>
      </c>
      <c r="K675" s="28">
        <v>10</v>
      </c>
      <c r="L675" s="27">
        <v>10</v>
      </c>
      <c r="M675" s="26"/>
      <c r="N675" s="28"/>
      <c r="O675" s="27"/>
      <c r="P675" s="26"/>
      <c r="Q675" s="28"/>
      <c r="R675" s="27"/>
      <c r="S675" s="26"/>
      <c r="T675" s="28"/>
      <c r="U675" s="27"/>
      <c r="V675" s="26"/>
      <c r="W675" s="28"/>
    </row>
    <row r="676" spans="1:23" x14ac:dyDescent="0.2">
      <c r="A676" s="200" t="s">
        <v>91</v>
      </c>
      <c r="B676" s="201"/>
      <c r="C676" s="202"/>
      <c r="D676" s="194"/>
      <c r="E676" s="195"/>
      <c r="F676" s="195"/>
      <c r="G676" s="195"/>
      <c r="H676" s="195"/>
      <c r="I676" s="195"/>
      <c r="J676" s="195"/>
      <c r="K676" s="195"/>
      <c r="L676" s="195"/>
      <c r="M676" s="195"/>
      <c r="N676" s="195"/>
      <c r="O676" s="195"/>
      <c r="P676" s="195"/>
      <c r="Q676" s="195"/>
      <c r="R676" s="195"/>
      <c r="S676" s="195"/>
      <c r="T676" s="195"/>
      <c r="U676" s="195"/>
      <c r="V676" s="195"/>
      <c r="W676" s="196"/>
    </row>
    <row r="677" spans="1:23" x14ac:dyDescent="0.2">
      <c r="A677" s="215" t="s">
        <v>93</v>
      </c>
      <c r="B677" s="216"/>
      <c r="C677" s="217"/>
      <c r="D677" s="122">
        <f>SUM(D678:D680)</f>
        <v>75</v>
      </c>
      <c r="E677" s="122">
        <f t="shared" ref="E677:W677" si="110">SUM(E678:E680)</f>
        <v>5</v>
      </c>
      <c r="F677" s="122"/>
      <c r="G677" s="122">
        <f t="shared" si="110"/>
        <v>1.5</v>
      </c>
      <c r="H677" s="122">
        <f t="shared" si="110"/>
        <v>25</v>
      </c>
      <c r="I677" s="122"/>
      <c r="J677" s="122">
        <f t="shared" si="110"/>
        <v>3.5</v>
      </c>
      <c r="K677" s="122">
        <f t="shared" si="110"/>
        <v>50</v>
      </c>
      <c r="L677" s="122"/>
      <c r="M677" s="122">
        <f t="shared" si="110"/>
        <v>0</v>
      </c>
      <c r="N677" s="122">
        <f t="shared" si="110"/>
        <v>0</v>
      </c>
      <c r="O677" s="122"/>
      <c r="P677" s="122">
        <f t="shared" si="110"/>
        <v>0</v>
      </c>
      <c r="Q677" s="122">
        <f t="shared" si="110"/>
        <v>0</v>
      </c>
      <c r="R677" s="122"/>
      <c r="S677" s="122">
        <f t="shared" si="110"/>
        <v>0</v>
      </c>
      <c r="T677" s="122">
        <f t="shared" si="110"/>
        <v>0</v>
      </c>
      <c r="U677" s="122"/>
      <c r="V677" s="122">
        <f t="shared" si="110"/>
        <v>0</v>
      </c>
      <c r="W677" s="122">
        <f t="shared" si="110"/>
        <v>0</v>
      </c>
    </row>
    <row r="678" spans="1:23" ht="31.5" x14ac:dyDescent="0.2">
      <c r="A678" s="69" t="s">
        <v>217</v>
      </c>
      <c r="B678" s="24" t="s">
        <v>322</v>
      </c>
      <c r="C678" s="70" t="s">
        <v>39</v>
      </c>
      <c r="D678" s="28">
        <f>SUM(H678,K678,N678,Q678,T678,W678)</f>
        <v>30</v>
      </c>
      <c r="E678" s="94">
        <f>SUM(G678,J678,M678,P678,S678,V678)</f>
        <v>2</v>
      </c>
      <c r="F678" s="49" t="s">
        <v>44</v>
      </c>
      <c r="G678" s="94">
        <v>0.5</v>
      </c>
      <c r="H678" s="28">
        <v>10</v>
      </c>
      <c r="I678" s="27">
        <v>300</v>
      </c>
      <c r="J678" s="26">
        <v>1.5</v>
      </c>
      <c r="K678" s="28">
        <v>20</v>
      </c>
      <c r="L678" s="27">
        <v>10</v>
      </c>
      <c r="M678" s="26"/>
      <c r="N678" s="28"/>
      <c r="O678" s="27"/>
      <c r="P678" s="26"/>
      <c r="Q678" s="28"/>
      <c r="R678" s="27"/>
      <c r="S678" s="26"/>
      <c r="T678" s="28"/>
      <c r="U678" s="27"/>
      <c r="V678" s="26"/>
      <c r="W678" s="28"/>
    </row>
    <row r="679" spans="1:23" ht="15.75" x14ac:dyDescent="0.2">
      <c r="A679" s="69" t="s">
        <v>230</v>
      </c>
      <c r="B679" s="24" t="s">
        <v>100</v>
      </c>
      <c r="C679" s="129" t="s">
        <v>277</v>
      </c>
      <c r="D679" s="28">
        <f t="shared" ref="D679:D680" si="111">SUM(H679,K679,N679,Q679,T679,W679)</f>
        <v>30</v>
      </c>
      <c r="E679" s="94">
        <f t="shared" ref="E679:E680" si="112">SUM(G679,J679,M679,P679,S679,V679)</f>
        <v>2</v>
      </c>
      <c r="F679" s="49" t="s">
        <v>44</v>
      </c>
      <c r="G679" s="94">
        <v>0.5</v>
      </c>
      <c r="H679" s="28">
        <v>10</v>
      </c>
      <c r="I679" s="27">
        <v>300</v>
      </c>
      <c r="J679" s="26">
        <v>1.5</v>
      </c>
      <c r="K679" s="28">
        <v>20</v>
      </c>
      <c r="L679" s="27">
        <v>10</v>
      </c>
      <c r="M679" s="26"/>
      <c r="N679" s="28"/>
      <c r="O679" s="27"/>
      <c r="P679" s="26"/>
      <c r="Q679" s="28"/>
      <c r="R679" s="27"/>
      <c r="S679" s="26"/>
      <c r="T679" s="28"/>
      <c r="U679" s="27"/>
      <c r="V679" s="26"/>
      <c r="W679" s="28"/>
    </row>
    <row r="680" spans="1:23" ht="31.5" x14ac:dyDescent="0.2">
      <c r="A680" s="69" t="s">
        <v>199</v>
      </c>
      <c r="B680" s="24" t="s">
        <v>321</v>
      </c>
      <c r="C680" s="70" t="s">
        <v>394</v>
      </c>
      <c r="D680" s="28">
        <f t="shared" si="111"/>
        <v>15</v>
      </c>
      <c r="E680" s="94">
        <f t="shared" si="112"/>
        <v>1</v>
      </c>
      <c r="F680" s="49" t="s">
        <v>44</v>
      </c>
      <c r="G680" s="94">
        <v>0.5</v>
      </c>
      <c r="H680" s="28">
        <v>5</v>
      </c>
      <c r="I680" s="27">
        <v>300</v>
      </c>
      <c r="J680" s="26">
        <v>0.5</v>
      </c>
      <c r="K680" s="28">
        <v>10</v>
      </c>
      <c r="L680" s="27">
        <v>10</v>
      </c>
      <c r="M680" s="26"/>
      <c r="N680" s="28"/>
      <c r="O680" s="27"/>
      <c r="P680" s="26"/>
      <c r="Q680" s="28"/>
      <c r="R680" s="27"/>
      <c r="S680" s="26"/>
      <c r="T680" s="28"/>
      <c r="U680" s="27"/>
      <c r="V680" s="26"/>
      <c r="W680" s="28"/>
    </row>
    <row r="681" spans="1:23" x14ac:dyDescent="0.2">
      <c r="A681" s="200" t="s">
        <v>92</v>
      </c>
      <c r="B681" s="201"/>
      <c r="C681" s="202"/>
      <c r="D681" s="194"/>
      <c r="E681" s="195"/>
      <c r="F681" s="195"/>
      <c r="G681" s="195"/>
      <c r="H681" s="195"/>
      <c r="I681" s="195"/>
      <c r="J681" s="195"/>
      <c r="K681" s="195"/>
      <c r="L681" s="195"/>
      <c r="M681" s="195"/>
      <c r="N681" s="195"/>
      <c r="O681" s="195"/>
      <c r="P681" s="195"/>
      <c r="Q681" s="195"/>
      <c r="R681" s="195"/>
      <c r="S681" s="195"/>
      <c r="T681" s="195"/>
      <c r="U681" s="195"/>
      <c r="V681" s="195"/>
      <c r="W681" s="196"/>
    </row>
    <row r="682" spans="1:23" x14ac:dyDescent="0.2">
      <c r="A682" s="215" t="s">
        <v>94</v>
      </c>
      <c r="B682" s="216"/>
      <c r="C682" s="217"/>
      <c r="D682" s="122">
        <f>SUM(D683:D685)</f>
        <v>75</v>
      </c>
      <c r="E682" s="122">
        <f t="shared" ref="E682:W682" si="113">SUM(E683:E685)</f>
        <v>5</v>
      </c>
      <c r="F682" s="122"/>
      <c r="G682" s="122">
        <f t="shared" si="113"/>
        <v>1.5</v>
      </c>
      <c r="H682" s="122">
        <f t="shared" si="113"/>
        <v>25</v>
      </c>
      <c r="I682" s="122"/>
      <c r="J682" s="122">
        <f t="shared" si="113"/>
        <v>3.5</v>
      </c>
      <c r="K682" s="122">
        <f t="shared" si="113"/>
        <v>50</v>
      </c>
      <c r="L682" s="122"/>
      <c r="M682" s="122">
        <f t="shared" si="113"/>
        <v>0</v>
      </c>
      <c r="N682" s="122">
        <f t="shared" si="113"/>
        <v>0</v>
      </c>
      <c r="O682" s="122"/>
      <c r="P682" s="122">
        <f t="shared" si="113"/>
        <v>0</v>
      </c>
      <c r="Q682" s="122">
        <f t="shared" si="113"/>
        <v>0</v>
      </c>
      <c r="R682" s="122"/>
      <c r="S682" s="122">
        <f t="shared" si="113"/>
        <v>0</v>
      </c>
      <c r="T682" s="122">
        <f t="shared" si="113"/>
        <v>0</v>
      </c>
      <c r="U682" s="122"/>
      <c r="V682" s="122">
        <f t="shared" si="113"/>
        <v>0</v>
      </c>
      <c r="W682" s="122">
        <f t="shared" si="113"/>
        <v>0</v>
      </c>
    </row>
    <row r="683" spans="1:23" ht="15.75" x14ac:dyDescent="0.2">
      <c r="A683" s="69" t="s">
        <v>231</v>
      </c>
      <c r="B683" s="24" t="s">
        <v>107</v>
      </c>
      <c r="C683" s="70" t="s">
        <v>39</v>
      </c>
      <c r="D683" s="28">
        <f>SUM(H683,K683,N683,Q683,T683,W683)</f>
        <v>30</v>
      </c>
      <c r="E683" s="94">
        <f>SUM(G683,J683,M683,P683,S683,V683)</f>
        <v>2</v>
      </c>
      <c r="F683" s="49" t="s">
        <v>44</v>
      </c>
      <c r="G683" s="94">
        <v>0.5</v>
      </c>
      <c r="H683" s="28">
        <v>10</v>
      </c>
      <c r="I683" s="27">
        <v>300</v>
      </c>
      <c r="J683" s="26">
        <v>1.5</v>
      </c>
      <c r="K683" s="28">
        <v>20</v>
      </c>
      <c r="L683" s="27">
        <v>10</v>
      </c>
      <c r="M683" s="26"/>
      <c r="N683" s="28"/>
      <c r="O683" s="27"/>
      <c r="P683" s="26"/>
      <c r="Q683" s="28"/>
      <c r="R683" s="27"/>
      <c r="S683" s="26"/>
      <c r="T683" s="28"/>
      <c r="U683" s="27"/>
      <c r="V683" s="26"/>
      <c r="W683" s="28"/>
    </row>
    <row r="684" spans="1:23" ht="15.75" x14ac:dyDescent="0.2">
      <c r="A684" s="69" t="s">
        <v>207</v>
      </c>
      <c r="B684" s="24" t="s">
        <v>108</v>
      </c>
      <c r="C684" s="70" t="s">
        <v>42</v>
      </c>
      <c r="D684" s="28">
        <f t="shared" ref="D684:D685" si="114">SUM(H684,K684,N684,Q684,T684,W684)</f>
        <v>30</v>
      </c>
      <c r="E684" s="94">
        <f t="shared" ref="E684:E685" si="115">SUM(G684,J684,M684,P684,S684,V684)</f>
        <v>2</v>
      </c>
      <c r="F684" s="49" t="s">
        <v>44</v>
      </c>
      <c r="G684" s="94">
        <v>0.5</v>
      </c>
      <c r="H684" s="28">
        <v>10</v>
      </c>
      <c r="I684" s="27">
        <v>300</v>
      </c>
      <c r="J684" s="26">
        <v>1.5</v>
      </c>
      <c r="K684" s="28">
        <v>20</v>
      </c>
      <c r="L684" s="27">
        <v>10</v>
      </c>
      <c r="M684" s="26"/>
      <c r="N684" s="28"/>
      <c r="O684" s="27"/>
      <c r="P684" s="26"/>
      <c r="Q684" s="28"/>
      <c r="R684" s="27"/>
      <c r="S684" s="26"/>
      <c r="T684" s="28"/>
      <c r="U684" s="27"/>
      <c r="V684" s="26"/>
      <c r="W684" s="28"/>
    </row>
    <row r="685" spans="1:23" ht="25.5" x14ac:dyDescent="0.2">
      <c r="A685" s="69" t="s">
        <v>219</v>
      </c>
      <c r="B685" s="24" t="s">
        <v>323</v>
      </c>
      <c r="C685" s="136" t="s">
        <v>387</v>
      </c>
      <c r="D685" s="28">
        <f t="shared" si="114"/>
        <v>15</v>
      </c>
      <c r="E685" s="94">
        <f t="shared" si="115"/>
        <v>1</v>
      </c>
      <c r="F685" s="49" t="s">
        <v>44</v>
      </c>
      <c r="G685" s="94">
        <v>0.5</v>
      </c>
      <c r="H685" s="28">
        <v>5</v>
      </c>
      <c r="I685" s="27">
        <v>300</v>
      </c>
      <c r="J685" s="26">
        <v>0.5</v>
      </c>
      <c r="K685" s="28">
        <v>10</v>
      </c>
      <c r="L685" s="27">
        <v>10</v>
      </c>
      <c r="M685" s="26"/>
      <c r="N685" s="28"/>
      <c r="O685" s="27"/>
      <c r="P685" s="26"/>
      <c r="Q685" s="28"/>
      <c r="R685" s="27"/>
      <c r="S685" s="26"/>
      <c r="T685" s="28"/>
      <c r="U685" s="27"/>
      <c r="V685" s="26"/>
      <c r="W685" s="28"/>
    </row>
    <row r="686" spans="1:23" x14ac:dyDescent="0.2">
      <c r="A686" s="157" t="s">
        <v>258</v>
      </c>
      <c r="B686" s="158"/>
      <c r="C686" s="159"/>
      <c r="D686" s="82">
        <f>SUM(D657,D667,D677)</f>
        <v>235</v>
      </c>
      <c r="E686" s="82">
        <f t="shared" ref="E686:W686" si="116">SUM(E657,E667,E677)</f>
        <v>15</v>
      </c>
      <c r="F686" s="82"/>
      <c r="G686" s="82">
        <f t="shared" si="116"/>
        <v>4.5</v>
      </c>
      <c r="H686" s="82">
        <f t="shared" si="116"/>
        <v>85</v>
      </c>
      <c r="I686" s="82"/>
      <c r="J686" s="82">
        <f t="shared" si="116"/>
        <v>10.5</v>
      </c>
      <c r="K686" s="82">
        <f t="shared" si="116"/>
        <v>150</v>
      </c>
      <c r="L686" s="82"/>
      <c r="M686" s="82">
        <f t="shared" si="116"/>
        <v>0</v>
      </c>
      <c r="N686" s="82">
        <f t="shared" si="116"/>
        <v>0</v>
      </c>
      <c r="O686" s="82"/>
      <c r="P686" s="82">
        <f t="shared" si="116"/>
        <v>0</v>
      </c>
      <c r="Q686" s="82">
        <f t="shared" si="116"/>
        <v>0</v>
      </c>
      <c r="R686" s="82"/>
      <c r="S686" s="82">
        <f t="shared" si="116"/>
        <v>0</v>
      </c>
      <c r="T686" s="82">
        <f t="shared" si="116"/>
        <v>0</v>
      </c>
      <c r="U686" s="82"/>
      <c r="V686" s="82">
        <f t="shared" si="116"/>
        <v>0</v>
      </c>
      <c r="W686" s="82">
        <f t="shared" si="116"/>
        <v>0</v>
      </c>
    </row>
    <row r="687" spans="1:23" x14ac:dyDescent="0.2">
      <c r="A687" s="212" t="s">
        <v>114</v>
      </c>
      <c r="B687" s="213"/>
      <c r="C687" s="214"/>
      <c r="D687" s="83">
        <f>SUM(D635,D638,D641,D644,D647,D650,D654,D686)</f>
        <v>270</v>
      </c>
      <c r="E687" s="83">
        <f t="shared" ref="E687:W687" si="117">SUM(E635,E638,E641,E644,E647,E650,E654,E686)</f>
        <v>30</v>
      </c>
      <c r="F687" s="83"/>
      <c r="G687" s="83">
        <f t="shared" si="117"/>
        <v>5.5</v>
      </c>
      <c r="H687" s="83">
        <f t="shared" si="117"/>
        <v>95</v>
      </c>
      <c r="I687" s="83"/>
      <c r="J687" s="83">
        <f t="shared" si="117"/>
        <v>11.5</v>
      </c>
      <c r="K687" s="83">
        <f t="shared" si="117"/>
        <v>160</v>
      </c>
      <c r="L687" s="83"/>
      <c r="M687" s="83">
        <f t="shared" si="117"/>
        <v>13</v>
      </c>
      <c r="N687" s="83">
        <f t="shared" si="117"/>
        <v>15</v>
      </c>
      <c r="O687" s="83"/>
      <c r="P687" s="83">
        <f t="shared" si="117"/>
        <v>0</v>
      </c>
      <c r="Q687" s="83">
        <f t="shared" si="117"/>
        <v>0</v>
      </c>
      <c r="R687" s="83"/>
      <c r="S687" s="83">
        <f t="shared" si="117"/>
        <v>0</v>
      </c>
      <c r="T687" s="83">
        <f t="shared" si="117"/>
        <v>0</v>
      </c>
      <c r="U687" s="83"/>
      <c r="V687" s="83">
        <f t="shared" si="117"/>
        <v>0</v>
      </c>
      <c r="W687" s="83">
        <f t="shared" si="117"/>
        <v>0</v>
      </c>
    </row>
    <row r="688" spans="1:23" x14ac:dyDescent="0.2">
      <c r="A688" s="84"/>
      <c r="B688" s="84"/>
      <c r="C688" s="84"/>
      <c r="D688" s="52"/>
      <c r="E688" s="52"/>
      <c r="F688" s="85"/>
      <c r="G688" s="85"/>
      <c r="H688" s="85"/>
      <c r="I688" s="85"/>
      <c r="J688" s="85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2">
      <c r="A689" s="46"/>
      <c r="B689" s="46"/>
      <c r="C689" s="46"/>
      <c r="D689" s="52"/>
      <c r="E689" s="52"/>
      <c r="F689" s="85"/>
      <c r="G689" s="85"/>
      <c r="H689" s="85"/>
      <c r="I689" s="85"/>
      <c r="J689" s="85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2">
      <c r="A690" s="46"/>
      <c r="B690" s="46"/>
      <c r="C690" s="86" t="s">
        <v>16</v>
      </c>
      <c r="F690" s="52"/>
      <c r="G690" s="52"/>
      <c r="H690" s="46"/>
      <c r="I690" s="46"/>
      <c r="J690" s="46"/>
      <c r="K690" s="46"/>
      <c r="L690" s="46"/>
      <c r="M690" s="46"/>
      <c r="N690" s="46"/>
      <c r="O690" s="52"/>
      <c r="P690" s="52"/>
      <c r="Q690" s="52"/>
      <c r="R690" s="52"/>
      <c r="S690" s="52"/>
      <c r="T690" s="52"/>
      <c r="U690" s="52"/>
      <c r="V690" s="52"/>
      <c r="W690" s="52"/>
    </row>
    <row r="691" spans="1:23" x14ac:dyDescent="0.2">
      <c r="A691" s="46"/>
      <c r="B691" s="46"/>
      <c r="C691" s="7" t="s">
        <v>27</v>
      </c>
      <c r="D691" s="34">
        <v>0</v>
      </c>
      <c r="F691" s="52"/>
      <c r="G691" s="52"/>
      <c r="H691" s="6"/>
      <c r="I691" s="6"/>
      <c r="J691" s="6"/>
      <c r="K691" s="6"/>
      <c r="L691" s="6"/>
      <c r="M691" s="6"/>
      <c r="N691" s="6"/>
      <c r="O691" s="52"/>
      <c r="P691" s="52"/>
      <c r="Q691" s="52"/>
      <c r="R691" s="52"/>
      <c r="S691" s="52"/>
      <c r="T691" s="52"/>
      <c r="U691" s="52"/>
      <c r="V691" s="52"/>
      <c r="W691" s="52"/>
    </row>
    <row r="692" spans="1:23" x14ac:dyDescent="0.2">
      <c r="A692" s="46"/>
      <c r="B692" s="46"/>
      <c r="C692" s="87" t="s">
        <v>28</v>
      </c>
      <c r="D692" s="34">
        <f>SUM(H687,K687,N687)</f>
        <v>270</v>
      </c>
      <c r="F692" s="52"/>
      <c r="G692" s="52"/>
      <c r="H692" s="6"/>
      <c r="I692" s="6"/>
      <c r="J692" s="6"/>
      <c r="K692" s="6"/>
      <c r="L692" s="6"/>
      <c r="M692" s="6"/>
      <c r="N692" s="6"/>
      <c r="O692" s="52"/>
      <c r="P692" s="52"/>
      <c r="Q692" s="52"/>
      <c r="R692" s="52"/>
      <c r="S692" s="52"/>
      <c r="T692" s="52"/>
      <c r="U692" s="52"/>
      <c r="V692" s="52"/>
      <c r="W692" s="52"/>
    </row>
    <row r="693" spans="1:23" x14ac:dyDescent="0.2">
      <c r="A693" s="46"/>
      <c r="B693" s="46"/>
      <c r="C693" s="87" t="s">
        <v>4</v>
      </c>
      <c r="D693" s="34">
        <f>SUM(G687,J687,M687)</f>
        <v>30</v>
      </c>
      <c r="F693" s="52"/>
      <c r="G693" s="52"/>
      <c r="H693" s="6"/>
      <c r="I693" s="6"/>
      <c r="J693" s="6"/>
      <c r="K693" s="6"/>
      <c r="L693" s="6"/>
      <c r="M693" s="6"/>
      <c r="N693" s="6"/>
      <c r="O693" s="52"/>
      <c r="P693" s="52"/>
      <c r="Q693" s="52"/>
      <c r="R693" s="52"/>
      <c r="S693" s="52"/>
      <c r="T693" s="52"/>
      <c r="U693" s="52"/>
      <c r="V693" s="52"/>
      <c r="W693" s="52"/>
    </row>
    <row r="694" spans="1:23" x14ac:dyDescent="0.2">
      <c r="A694" s="46"/>
      <c r="B694" s="46"/>
      <c r="C694" s="88"/>
      <c r="D694" s="6"/>
      <c r="F694" s="52"/>
      <c r="G694" s="52"/>
      <c r="H694" s="6"/>
      <c r="I694" s="6"/>
      <c r="J694" s="6"/>
      <c r="K694" s="6"/>
      <c r="L694" s="6"/>
      <c r="M694" s="6"/>
      <c r="N694" s="6"/>
      <c r="O694" s="52"/>
      <c r="P694" s="52"/>
      <c r="Q694" s="52"/>
      <c r="R694" s="52"/>
      <c r="S694" s="52"/>
      <c r="T694" s="52"/>
      <c r="U694" s="52"/>
      <c r="V694" s="52"/>
      <c r="W694" s="52"/>
    </row>
    <row r="695" spans="1:23" x14ac:dyDescent="0.2">
      <c r="A695" s="46"/>
      <c r="B695" s="46"/>
      <c r="C695" s="86" t="s">
        <v>17</v>
      </c>
      <c r="D695" s="6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</row>
    <row r="696" spans="1:23" x14ac:dyDescent="0.2">
      <c r="A696" s="46"/>
      <c r="B696" s="46"/>
      <c r="C696" s="7" t="s">
        <v>27</v>
      </c>
      <c r="D696" s="34">
        <v>0</v>
      </c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</row>
    <row r="697" spans="1:23" x14ac:dyDescent="0.2">
      <c r="A697" s="5"/>
      <c r="B697" s="5"/>
      <c r="C697" s="7" t="s">
        <v>28</v>
      </c>
      <c r="D697" s="89">
        <f>SUM(Q687,T687,W687)</f>
        <v>0</v>
      </c>
      <c r="E697" s="52"/>
      <c r="F697" s="52"/>
      <c r="G697" s="52"/>
      <c r="H697" s="52"/>
      <c r="I697" s="52"/>
      <c r="J697" s="52"/>
      <c r="K697" s="52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x14ac:dyDescent="0.2">
      <c r="A698" s="46"/>
      <c r="B698" s="46"/>
      <c r="C698" s="87" t="s">
        <v>4</v>
      </c>
      <c r="D698" s="89">
        <f>SUM(P687,S687,V687)</f>
        <v>0</v>
      </c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</row>
    <row r="699" spans="1:23" x14ac:dyDescent="0.2">
      <c r="A699" s="5"/>
      <c r="B699" s="5"/>
      <c r="C699" s="90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5"/>
      <c r="P699" s="5"/>
      <c r="Q699" s="5"/>
      <c r="R699" s="5"/>
      <c r="S699" s="5"/>
      <c r="T699" s="5"/>
      <c r="U699" s="5"/>
      <c r="V699" s="5"/>
      <c r="W699" s="5"/>
    </row>
    <row r="700" spans="1:23" x14ac:dyDescent="0.2">
      <c r="A700" s="5"/>
      <c r="B700" s="5"/>
      <c r="C700" s="90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5"/>
      <c r="P700" s="5"/>
      <c r="Q700" s="5"/>
      <c r="R700" s="5"/>
      <c r="S700" s="5"/>
      <c r="T700" s="5"/>
      <c r="U700" s="5"/>
      <c r="V700" s="5"/>
      <c r="W700" s="5"/>
    </row>
    <row r="701" spans="1:23" x14ac:dyDescent="0.2">
      <c r="A701" s="5"/>
      <c r="B701" s="5"/>
      <c r="C701" s="90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5"/>
      <c r="P701" s="5"/>
      <c r="Q701" s="5"/>
      <c r="R701" s="5"/>
      <c r="S701" s="5"/>
      <c r="T701" s="5"/>
      <c r="U701" s="5"/>
      <c r="V701" s="5"/>
      <c r="W701" s="5"/>
    </row>
    <row r="702" spans="1:23" x14ac:dyDescent="0.2">
      <c r="A702" s="5"/>
      <c r="B702" s="5"/>
      <c r="C702" s="90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5"/>
      <c r="P702" s="5"/>
      <c r="Q702" s="5"/>
      <c r="R702" s="5"/>
      <c r="S702" s="5"/>
      <c r="T702" s="5"/>
      <c r="U702" s="5"/>
      <c r="V702" s="5"/>
      <c r="W702" s="5"/>
    </row>
    <row r="703" spans="1:23" x14ac:dyDescent="0.2">
      <c r="A703" s="204" t="s">
        <v>13</v>
      </c>
      <c r="B703" s="204"/>
      <c r="C703" s="175" t="s">
        <v>385</v>
      </c>
      <c r="D703" s="175"/>
      <c r="E703" s="175"/>
      <c r="F703" s="175"/>
      <c r="G703" s="175"/>
      <c r="H703" s="175"/>
      <c r="I703" s="175"/>
      <c r="J703" s="175"/>
      <c r="K703" s="175"/>
      <c r="L703" s="175"/>
      <c r="M703" s="175"/>
      <c r="N703" s="175"/>
      <c r="O703" s="174" t="s">
        <v>346</v>
      </c>
      <c r="P703" s="174"/>
      <c r="Q703" s="174"/>
      <c r="R703" s="174"/>
      <c r="S703" s="174"/>
      <c r="T703" s="174"/>
      <c r="U703" s="174"/>
      <c r="V703" s="174"/>
      <c r="W703" s="174"/>
    </row>
    <row r="704" spans="1:23" x14ac:dyDescent="0.2">
      <c r="A704" s="204" t="s">
        <v>12</v>
      </c>
      <c r="B704" s="204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162" t="s">
        <v>347</v>
      </c>
      <c r="P704" s="162"/>
      <c r="Q704" s="162"/>
      <c r="R704" s="162"/>
      <c r="S704" s="162"/>
      <c r="T704" s="162"/>
      <c r="U704" s="162"/>
      <c r="V704" s="162"/>
      <c r="W704" s="162"/>
    </row>
    <row r="705" spans="1:23" x14ac:dyDescent="0.2">
      <c r="A705" s="204" t="s">
        <v>0</v>
      </c>
      <c r="B705" s="204"/>
      <c r="C705" s="175" t="s">
        <v>113</v>
      </c>
      <c r="D705" s="175"/>
      <c r="E705" s="175"/>
      <c r="F705" s="175"/>
      <c r="G705" s="175"/>
      <c r="H705" s="175"/>
      <c r="I705" s="175"/>
      <c r="J705" s="175"/>
      <c r="K705" s="175"/>
      <c r="L705" s="175"/>
      <c r="M705" s="175"/>
      <c r="N705" s="175"/>
      <c r="O705" s="58"/>
      <c r="P705" s="58"/>
      <c r="Q705" s="58"/>
      <c r="R705" s="58"/>
      <c r="S705" s="58"/>
      <c r="T705" s="58"/>
      <c r="U705" s="58"/>
      <c r="V705" s="58"/>
      <c r="W705" s="58"/>
    </row>
    <row r="706" spans="1:23" x14ac:dyDescent="0.2">
      <c r="A706" s="35"/>
      <c r="B706" s="35"/>
      <c r="C706" s="175" t="s">
        <v>391</v>
      </c>
      <c r="D706" s="175"/>
      <c r="E706" s="175"/>
      <c r="F706" s="175"/>
      <c r="G706" s="175"/>
      <c r="H706" s="175"/>
      <c r="I706" s="175"/>
      <c r="J706" s="175"/>
      <c r="K706" s="175"/>
      <c r="L706" s="175"/>
      <c r="M706" s="175"/>
      <c r="N706" s="175"/>
      <c r="O706" s="58"/>
      <c r="P706" s="58"/>
      <c r="Q706" s="58"/>
      <c r="R706" s="58"/>
      <c r="S706" s="58"/>
      <c r="T706" s="58"/>
      <c r="U706" s="58"/>
      <c r="V706" s="58"/>
      <c r="W706" s="58"/>
    </row>
    <row r="707" spans="1:23" x14ac:dyDescent="0.2">
      <c r="A707" s="35"/>
      <c r="B707" s="35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8"/>
      <c r="P707" s="58"/>
      <c r="Q707" s="58"/>
      <c r="R707" s="58"/>
      <c r="S707" s="58"/>
      <c r="T707" s="58"/>
      <c r="U707" s="58"/>
      <c r="V707" s="58"/>
      <c r="W707" s="58"/>
    </row>
    <row r="708" spans="1:23" ht="19.149999999999999" customHeight="1" x14ac:dyDescent="0.2">
      <c r="A708" s="184" t="s">
        <v>14</v>
      </c>
      <c r="B708" s="187" t="s">
        <v>2</v>
      </c>
      <c r="C708" s="187" t="s">
        <v>3</v>
      </c>
      <c r="D708" s="180" t="s">
        <v>21</v>
      </c>
      <c r="E708" s="181"/>
      <c r="F708" s="181"/>
      <c r="G708" s="160" t="s">
        <v>115</v>
      </c>
      <c r="H708" s="160"/>
      <c r="I708" s="160"/>
      <c r="J708" s="160"/>
      <c r="K708" s="160"/>
      <c r="L708" s="160"/>
      <c r="M708" s="160"/>
      <c r="N708" s="160"/>
      <c r="O708" s="160"/>
      <c r="P708" s="160"/>
      <c r="Q708" s="160"/>
      <c r="R708" s="160"/>
      <c r="S708" s="160"/>
      <c r="T708" s="160"/>
      <c r="U708" s="160"/>
      <c r="V708" s="160"/>
      <c r="W708" s="160"/>
    </row>
    <row r="709" spans="1:23" ht="19.899999999999999" customHeight="1" x14ac:dyDescent="0.2">
      <c r="A709" s="185"/>
      <c r="B709" s="188"/>
      <c r="C709" s="188"/>
      <c r="D709" s="182" t="s">
        <v>18</v>
      </c>
      <c r="E709" s="183" t="s">
        <v>4</v>
      </c>
      <c r="F709" s="161" t="s">
        <v>5</v>
      </c>
      <c r="G709" s="203" t="s">
        <v>16</v>
      </c>
      <c r="H709" s="203"/>
      <c r="I709" s="203"/>
      <c r="J709" s="203"/>
      <c r="K709" s="203"/>
      <c r="L709" s="203"/>
      <c r="M709" s="203"/>
      <c r="N709" s="203"/>
      <c r="O709" s="203"/>
      <c r="P709" s="166" t="s">
        <v>17</v>
      </c>
      <c r="Q709" s="167"/>
      <c r="R709" s="167"/>
      <c r="S709" s="167"/>
      <c r="T709" s="167"/>
      <c r="U709" s="167"/>
      <c r="V709" s="167"/>
      <c r="W709" s="168"/>
    </row>
    <row r="710" spans="1:23" ht="13.15" customHeight="1" x14ac:dyDescent="0.2">
      <c r="A710" s="185"/>
      <c r="B710" s="188"/>
      <c r="C710" s="188"/>
      <c r="D710" s="182"/>
      <c r="E710" s="183"/>
      <c r="F710" s="161"/>
      <c r="G710" s="169" t="s">
        <v>120</v>
      </c>
      <c r="H710" s="169"/>
      <c r="I710" s="169"/>
      <c r="J710" s="163" t="s">
        <v>7</v>
      </c>
      <c r="K710" s="164"/>
      <c r="L710" s="164"/>
      <c r="M710" s="169" t="s">
        <v>8</v>
      </c>
      <c r="N710" s="169"/>
      <c r="O710" s="169"/>
      <c r="P710" s="163" t="s">
        <v>7</v>
      </c>
      <c r="Q710" s="164"/>
      <c r="R710" s="165"/>
      <c r="S710" s="163" t="s">
        <v>19</v>
      </c>
      <c r="T710" s="164"/>
      <c r="U710" s="165"/>
      <c r="V710" s="163" t="s">
        <v>11</v>
      </c>
      <c r="W710" s="165"/>
    </row>
    <row r="711" spans="1:23" ht="84" customHeight="1" x14ac:dyDescent="0.2">
      <c r="A711" s="186"/>
      <c r="B711" s="189"/>
      <c r="C711" s="189"/>
      <c r="D711" s="182"/>
      <c r="E711" s="183"/>
      <c r="F711" s="161"/>
      <c r="G711" s="92" t="s">
        <v>4</v>
      </c>
      <c r="H711" s="66" t="s">
        <v>9</v>
      </c>
      <c r="I711" s="93" t="s">
        <v>20</v>
      </c>
      <c r="J711" s="65" t="s">
        <v>4</v>
      </c>
      <c r="K711" s="63" t="s">
        <v>9</v>
      </c>
      <c r="L711" s="64" t="s">
        <v>20</v>
      </c>
      <c r="M711" s="92" t="s">
        <v>4</v>
      </c>
      <c r="N711" s="63" t="s">
        <v>9</v>
      </c>
      <c r="O711" s="64" t="s">
        <v>20</v>
      </c>
      <c r="P711" s="92" t="s">
        <v>4</v>
      </c>
      <c r="Q711" s="63" t="s">
        <v>9</v>
      </c>
      <c r="R711" s="64" t="s">
        <v>20</v>
      </c>
      <c r="S711" s="92" t="s">
        <v>4</v>
      </c>
      <c r="T711" s="66" t="s">
        <v>9</v>
      </c>
      <c r="U711" s="93" t="s">
        <v>20</v>
      </c>
      <c r="V711" s="65" t="s">
        <v>4</v>
      </c>
      <c r="W711" s="63" t="s">
        <v>9</v>
      </c>
    </row>
    <row r="712" spans="1:23" x14ac:dyDescent="0.2">
      <c r="A712" s="102" t="s">
        <v>243</v>
      </c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</row>
    <row r="713" spans="1:23" x14ac:dyDescent="0.2">
      <c r="A713" s="70"/>
      <c r="B713" s="114"/>
      <c r="C713" s="76"/>
      <c r="D713" s="28"/>
      <c r="E713" s="26"/>
      <c r="F713" s="49"/>
      <c r="G713" s="94"/>
      <c r="H713" s="28"/>
      <c r="I713" s="27"/>
      <c r="J713" s="26"/>
      <c r="K713" s="28"/>
      <c r="L713" s="27"/>
      <c r="M713" s="26"/>
      <c r="N713" s="28"/>
      <c r="O713" s="27"/>
      <c r="P713" s="26"/>
      <c r="Q713" s="28"/>
      <c r="R713" s="27"/>
      <c r="S713" s="26"/>
      <c r="T713" s="28"/>
      <c r="U713" s="27"/>
      <c r="V713" s="26"/>
      <c r="W713" s="28"/>
    </row>
    <row r="714" spans="1:23" x14ac:dyDescent="0.2">
      <c r="A714" s="154" t="s">
        <v>244</v>
      </c>
      <c r="B714" s="155"/>
      <c r="C714" s="156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</row>
    <row r="715" spans="1:23" x14ac:dyDescent="0.2">
      <c r="A715" s="31" t="s">
        <v>245</v>
      </c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3"/>
    </row>
    <row r="716" spans="1:23" x14ac:dyDescent="0.2">
      <c r="A716" s="70"/>
      <c r="B716" s="8"/>
      <c r="C716" s="76"/>
      <c r="D716" s="28"/>
      <c r="E716" s="26"/>
      <c r="F716" s="49"/>
      <c r="G716" s="94"/>
      <c r="H716" s="28"/>
      <c r="I716" s="27"/>
      <c r="J716" s="26"/>
      <c r="K716" s="28"/>
      <c r="L716" s="27"/>
      <c r="M716" s="26"/>
      <c r="N716" s="28"/>
      <c r="O716" s="27"/>
      <c r="P716" s="26"/>
      <c r="Q716" s="28"/>
      <c r="R716" s="27"/>
      <c r="S716" s="26"/>
      <c r="T716" s="28"/>
      <c r="U716" s="27"/>
      <c r="V716" s="26"/>
      <c r="W716" s="28"/>
    </row>
    <row r="717" spans="1:23" x14ac:dyDescent="0.2">
      <c r="A717" s="154" t="s">
        <v>246</v>
      </c>
      <c r="B717" s="155"/>
      <c r="C717" s="156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</row>
    <row r="718" spans="1:23" x14ac:dyDescent="0.2">
      <c r="A718" s="31" t="s">
        <v>247</v>
      </c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3"/>
    </row>
    <row r="719" spans="1:23" x14ac:dyDescent="0.2">
      <c r="A719" s="70"/>
      <c r="B719" s="8"/>
      <c r="C719" s="76"/>
      <c r="D719" s="28"/>
      <c r="E719" s="26"/>
      <c r="F719" s="49"/>
      <c r="G719" s="94"/>
      <c r="H719" s="28"/>
      <c r="I719" s="27"/>
      <c r="J719" s="26"/>
      <c r="K719" s="28"/>
      <c r="L719" s="27"/>
      <c r="M719" s="26"/>
      <c r="N719" s="28"/>
      <c r="O719" s="27"/>
      <c r="P719" s="26"/>
      <c r="Q719" s="28"/>
      <c r="R719" s="27"/>
      <c r="S719" s="26"/>
      <c r="T719" s="28"/>
      <c r="U719" s="27"/>
      <c r="V719" s="26"/>
      <c r="W719" s="28"/>
    </row>
    <row r="720" spans="1:23" x14ac:dyDescent="0.2">
      <c r="A720" s="154" t="s">
        <v>248</v>
      </c>
      <c r="B720" s="155"/>
      <c r="C720" s="156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</row>
    <row r="721" spans="1:23" x14ac:dyDescent="0.2">
      <c r="A721" s="31" t="s">
        <v>249</v>
      </c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3"/>
    </row>
    <row r="722" spans="1:23" x14ac:dyDescent="0.2">
      <c r="A722" s="49"/>
      <c r="B722" s="9"/>
      <c r="C722" s="76"/>
      <c r="D722" s="28"/>
      <c r="E722" s="26"/>
      <c r="F722" s="99"/>
      <c r="G722" s="94"/>
      <c r="H722" s="28"/>
      <c r="I722" s="27"/>
      <c r="J722" s="26"/>
      <c r="K722" s="28"/>
      <c r="L722" s="27"/>
      <c r="M722" s="26"/>
      <c r="N722" s="28"/>
      <c r="O722" s="27"/>
      <c r="P722" s="26"/>
      <c r="Q722" s="28"/>
      <c r="R722" s="27"/>
      <c r="S722" s="26"/>
      <c r="T722" s="28"/>
      <c r="U722" s="27"/>
      <c r="V722" s="26"/>
      <c r="W722" s="28"/>
    </row>
    <row r="723" spans="1:23" x14ac:dyDescent="0.2">
      <c r="A723" s="154" t="s">
        <v>250</v>
      </c>
      <c r="B723" s="155"/>
      <c r="C723" s="156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</row>
    <row r="724" spans="1:23" x14ac:dyDescent="0.2">
      <c r="A724" s="31" t="s">
        <v>326</v>
      </c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3"/>
    </row>
    <row r="725" spans="1:23" ht="31.5" x14ac:dyDescent="0.2">
      <c r="A725" s="69" t="s">
        <v>150</v>
      </c>
      <c r="B725" s="24" t="s">
        <v>324</v>
      </c>
      <c r="C725" s="76"/>
      <c r="D725" s="28">
        <f>SUM(H725,K725,N725,Q725,T725,W725)</f>
        <v>0</v>
      </c>
      <c r="E725" s="26">
        <f>SUM(G725,J725,M725,P725,S725,V725)</f>
        <v>10</v>
      </c>
      <c r="F725" s="99"/>
      <c r="G725" s="94"/>
      <c r="H725" s="28"/>
      <c r="I725" s="27"/>
      <c r="J725" s="26"/>
      <c r="K725" s="28"/>
      <c r="L725" s="27"/>
      <c r="M725" s="26">
        <v>10</v>
      </c>
      <c r="N725" s="28"/>
      <c r="O725" s="27"/>
      <c r="P725" s="26"/>
      <c r="Q725" s="28"/>
      <c r="R725" s="27"/>
      <c r="S725" s="26"/>
      <c r="T725" s="28"/>
      <c r="U725" s="27"/>
      <c r="V725" s="26"/>
      <c r="W725" s="28"/>
    </row>
    <row r="726" spans="1:23" x14ac:dyDescent="0.2">
      <c r="A726" s="154" t="s">
        <v>252</v>
      </c>
      <c r="B726" s="155"/>
      <c r="C726" s="156"/>
      <c r="D726" s="73">
        <f>SUM(D725:D725)</f>
        <v>0</v>
      </c>
      <c r="E726" s="73">
        <f t="shared" ref="E726:W726" si="118">SUM(E725:E725)</f>
        <v>10</v>
      </c>
      <c r="F726" s="73"/>
      <c r="G726" s="73">
        <f t="shared" si="118"/>
        <v>0</v>
      </c>
      <c r="H726" s="73">
        <f t="shared" si="118"/>
        <v>0</v>
      </c>
      <c r="I726" s="73"/>
      <c r="J726" s="73">
        <f t="shared" si="118"/>
        <v>0</v>
      </c>
      <c r="K726" s="73">
        <f t="shared" si="118"/>
        <v>0</v>
      </c>
      <c r="L726" s="73"/>
      <c r="M726" s="73">
        <f t="shared" si="118"/>
        <v>10</v>
      </c>
      <c r="N726" s="73">
        <f t="shared" si="118"/>
        <v>0</v>
      </c>
      <c r="O726" s="73"/>
      <c r="P726" s="73">
        <f t="shared" si="118"/>
        <v>0</v>
      </c>
      <c r="Q726" s="73">
        <f t="shared" si="118"/>
        <v>0</v>
      </c>
      <c r="R726" s="73"/>
      <c r="S726" s="73">
        <f t="shared" si="118"/>
        <v>0</v>
      </c>
      <c r="T726" s="73">
        <f t="shared" si="118"/>
        <v>0</v>
      </c>
      <c r="U726" s="73"/>
      <c r="V726" s="73">
        <f t="shared" si="118"/>
        <v>0</v>
      </c>
      <c r="W726" s="73">
        <f t="shared" si="118"/>
        <v>0</v>
      </c>
    </row>
    <row r="727" spans="1:23" x14ac:dyDescent="0.2">
      <c r="A727" s="31" t="s">
        <v>251</v>
      </c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3"/>
    </row>
    <row r="728" spans="1:23" ht="31.5" x14ac:dyDescent="0.2">
      <c r="A728" s="69" t="s">
        <v>225</v>
      </c>
      <c r="B728" s="24" t="s">
        <v>325</v>
      </c>
      <c r="C728" s="70" t="s">
        <v>349</v>
      </c>
      <c r="D728" s="28">
        <f>SUM(H728,K728,N728,Q728,T728,W728)</f>
        <v>510</v>
      </c>
      <c r="E728" s="26">
        <f>SUM(G728,J728,M728,P728,S728,V728)</f>
        <v>20</v>
      </c>
      <c r="F728" s="99" t="s">
        <v>44</v>
      </c>
      <c r="G728" s="94"/>
      <c r="H728" s="28"/>
      <c r="I728" s="27"/>
      <c r="J728" s="26"/>
      <c r="K728" s="28"/>
      <c r="L728" s="27"/>
      <c r="M728" s="26"/>
      <c r="N728" s="28"/>
      <c r="O728" s="27"/>
      <c r="P728" s="26"/>
      <c r="Q728" s="28"/>
      <c r="R728" s="27"/>
      <c r="S728" s="26"/>
      <c r="T728" s="28"/>
      <c r="U728" s="27"/>
      <c r="V728" s="26">
        <v>20</v>
      </c>
      <c r="W728" s="28">
        <v>510</v>
      </c>
    </row>
    <row r="729" spans="1:23" x14ac:dyDescent="0.2">
      <c r="A729" s="154" t="s">
        <v>253</v>
      </c>
      <c r="B729" s="155"/>
      <c r="C729" s="156"/>
      <c r="D729" s="73">
        <f>SUM(D728)</f>
        <v>510</v>
      </c>
      <c r="E729" s="73">
        <f t="shared" ref="E729:W729" si="119">SUM(E728)</f>
        <v>20</v>
      </c>
      <c r="F729" s="73"/>
      <c r="G729" s="73">
        <f t="shared" si="119"/>
        <v>0</v>
      </c>
      <c r="H729" s="73">
        <f t="shared" si="119"/>
        <v>0</v>
      </c>
      <c r="I729" s="73"/>
      <c r="J729" s="73">
        <f t="shared" si="119"/>
        <v>0</v>
      </c>
      <c r="K729" s="73">
        <f t="shared" si="119"/>
        <v>0</v>
      </c>
      <c r="L729" s="73"/>
      <c r="M729" s="73">
        <f t="shared" si="119"/>
        <v>0</v>
      </c>
      <c r="N729" s="73">
        <f t="shared" si="119"/>
        <v>0</v>
      </c>
      <c r="O729" s="73"/>
      <c r="P729" s="73">
        <f t="shared" si="119"/>
        <v>0</v>
      </c>
      <c r="Q729" s="73">
        <f t="shared" si="119"/>
        <v>0</v>
      </c>
      <c r="R729" s="73"/>
      <c r="S729" s="73">
        <f t="shared" si="119"/>
        <v>0</v>
      </c>
      <c r="T729" s="73">
        <f t="shared" si="119"/>
        <v>0</v>
      </c>
      <c r="U729" s="73"/>
      <c r="V729" s="73">
        <f t="shared" si="119"/>
        <v>20</v>
      </c>
      <c r="W729" s="73">
        <f t="shared" si="119"/>
        <v>510</v>
      </c>
    </row>
    <row r="730" spans="1:23" x14ac:dyDescent="0.2">
      <c r="A730" s="110"/>
      <c r="B730" s="111"/>
      <c r="C730" s="112" t="s">
        <v>116</v>
      </c>
      <c r="D730" s="83">
        <f>SUM(D714,D717,D720,D723,D726,D729)</f>
        <v>510</v>
      </c>
      <c r="E730" s="83">
        <f t="shared" ref="E730:W730" si="120">SUM(E714,E717,E720,E723,E726,E729)</f>
        <v>30</v>
      </c>
      <c r="F730" s="83"/>
      <c r="G730" s="83">
        <f t="shared" si="120"/>
        <v>0</v>
      </c>
      <c r="H730" s="83">
        <f t="shared" si="120"/>
        <v>0</v>
      </c>
      <c r="I730" s="83"/>
      <c r="J730" s="83">
        <f t="shared" si="120"/>
        <v>0</v>
      </c>
      <c r="K730" s="83">
        <f t="shared" si="120"/>
        <v>0</v>
      </c>
      <c r="L730" s="83"/>
      <c r="M730" s="83">
        <f t="shared" si="120"/>
        <v>10</v>
      </c>
      <c r="N730" s="83">
        <f t="shared" si="120"/>
        <v>0</v>
      </c>
      <c r="O730" s="83"/>
      <c r="P730" s="83">
        <f t="shared" si="120"/>
        <v>0</v>
      </c>
      <c r="Q730" s="83">
        <f t="shared" si="120"/>
        <v>0</v>
      </c>
      <c r="R730" s="83"/>
      <c r="S730" s="83">
        <f t="shared" si="120"/>
        <v>0</v>
      </c>
      <c r="T730" s="83">
        <f t="shared" si="120"/>
        <v>0</v>
      </c>
      <c r="U730" s="83"/>
      <c r="V730" s="83">
        <f t="shared" si="120"/>
        <v>20</v>
      </c>
      <c r="W730" s="83">
        <f t="shared" si="120"/>
        <v>510</v>
      </c>
    </row>
    <row r="731" spans="1:23" x14ac:dyDescent="0.2">
      <c r="A731" s="84"/>
      <c r="B731" s="84"/>
      <c r="C731" s="84"/>
      <c r="D731" s="52"/>
      <c r="E731" s="52"/>
      <c r="F731" s="85"/>
      <c r="G731" s="85"/>
      <c r="H731" s="85"/>
      <c r="I731" s="85"/>
      <c r="J731" s="85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2">
      <c r="A732" s="46"/>
      <c r="B732" s="46"/>
      <c r="C732" s="46"/>
      <c r="D732" s="52"/>
      <c r="E732" s="52"/>
      <c r="F732" s="85"/>
      <c r="G732" s="85"/>
      <c r="H732" s="85"/>
      <c r="I732" s="85"/>
      <c r="J732" s="85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2">
      <c r="A733" s="46"/>
      <c r="B733" s="46"/>
      <c r="C733" s="46"/>
      <c r="D733" s="52"/>
      <c r="E733" s="52"/>
      <c r="F733" s="85"/>
      <c r="G733" s="85"/>
      <c r="H733" s="85"/>
      <c r="I733" s="85"/>
      <c r="J733" s="85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2">
      <c r="A734" s="46"/>
      <c r="B734" s="46"/>
      <c r="C734" s="86" t="s">
        <v>16</v>
      </c>
      <c r="F734" s="52"/>
      <c r="G734" s="52"/>
      <c r="H734" s="46"/>
      <c r="I734" s="46"/>
      <c r="J734" s="46"/>
      <c r="K734" s="46"/>
      <c r="L734" s="46"/>
      <c r="M734" s="46"/>
      <c r="N734" s="46"/>
      <c r="O734" s="52"/>
      <c r="P734" s="52"/>
      <c r="Q734" s="52"/>
      <c r="R734" s="52"/>
      <c r="S734" s="52"/>
      <c r="T734" s="52"/>
      <c r="U734" s="52"/>
      <c r="V734" s="52"/>
      <c r="W734" s="52"/>
    </row>
    <row r="735" spans="1:23" ht="12.75" customHeight="1" x14ac:dyDescent="0.2">
      <c r="A735" s="46"/>
      <c r="B735" s="46"/>
      <c r="C735" s="7" t="s">
        <v>27</v>
      </c>
      <c r="D735" s="34">
        <v>0</v>
      </c>
      <c r="F735" s="52"/>
      <c r="G735" s="52"/>
      <c r="H735" s="6"/>
      <c r="I735" s="6"/>
      <c r="J735" s="6"/>
      <c r="K735" s="6"/>
      <c r="L735" s="6"/>
      <c r="M735" s="6"/>
      <c r="N735" s="6"/>
      <c r="O735" s="52"/>
      <c r="P735" s="52"/>
      <c r="Q735" s="52"/>
      <c r="R735" s="52"/>
      <c r="S735" s="52"/>
      <c r="T735" s="52"/>
      <c r="U735" s="52"/>
      <c r="V735" s="52"/>
      <c r="W735" s="52"/>
    </row>
    <row r="736" spans="1:23" x14ac:dyDescent="0.2">
      <c r="A736" s="46"/>
      <c r="B736" s="46"/>
      <c r="C736" s="87" t="s">
        <v>28</v>
      </c>
      <c r="D736" s="34">
        <f>SUM(H730,K730,N730)</f>
        <v>0</v>
      </c>
      <c r="F736" s="52"/>
      <c r="G736" s="52"/>
      <c r="H736" s="6"/>
      <c r="I736" s="6"/>
      <c r="J736" s="6"/>
      <c r="K736" s="6"/>
      <c r="L736" s="6"/>
      <c r="M736" s="6"/>
      <c r="N736" s="6"/>
      <c r="O736" s="52"/>
      <c r="P736" s="52"/>
      <c r="Q736" s="52"/>
      <c r="R736" s="52"/>
      <c r="S736" s="52"/>
      <c r="T736" s="52"/>
      <c r="U736" s="52"/>
      <c r="V736" s="52"/>
      <c r="W736" s="52"/>
    </row>
    <row r="737" spans="1:23" x14ac:dyDescent="0.2">
      <c r="A737" s="46"/>
      <c r="B737" s="46"/>
      <c r="C737" s="87" t="s">
        <v>4</v>
      </c>
      <c r="D737" s="34">
        <f>M730</f>
        <v>10</v>
      </c>
      <c r="F737" s="52"/>
      <c r="G737" s="52"/>
      <c r="H737" s="6"/>
      <c r="I737" s="6"/>
      <c r="J737" s="6"/>
      <c r="K737" s="6"/>
      <c r="L737" s="6"/>
      <c r="M737" s="6"/>
      <c r="N737" s="6"/>
      <c r="O737" s="52"/>
      <c r="P737" s="52"/>
      <c r="Q737" s="52"/>
      <c r="R737" s="52"/>
      <c r="S737" s="52"/>
      <c r="T737" s="52"/>
      <c r="U737" s="52"/>
      <c r="V737" s="52"/>
      <c r="W737" s="52"/>
    </row>
    <row r="738" spans="1:23" x14ac:dyDescent="0.2">
      <c r="A738" s="46"/>
      <c r="B738" s="46"/>
      <c r="C738" s="88"/>
      <c r="D738" s="6"/>
      <c r="F738" s="52"/>
      <c r="G738" s="52"/>
      <c r="H738" s="6"/>
      <c r="I738" s="6"/>
      <c r="J738" s="6"/>
      <c r="K738" s="6"/>
      <c r="L738" s="6"/>
      <c r="M738" s="6"/>
      <c r="N738" s="6"/>
      <c r="O738" s="52"/>
      <c r="P738" s="52"/>
      <c r="Q738" s="52"/>
      <c r="R738" s="52"/>
      <c r="S738" s="52"/>
      <c r="T738" s="52"/>
      <c r="U738" s="52"/>
      <c r="V738" s="52"/>
      <c r="W738" s="52"/>
    </row>
    <row r="739" spans="1:23" x14ac:dyDescent="0.2">
      <c r="A739" s="46"/>
      <c r="B739" s="46"/>
      <c r="C739" s="86" t="s">
        <v>17</v>
      </c>
      <c r="D739" s="6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</row>
    <row r="740" spans="1:23" x14ac:dyDescent="0.2">
      <c r="A740" s="46"/>
      <c r="B740" s="46"/>
      <c r="C740" s="7" t="s">
        <v>27</v>
      </c>
      <c r="D740" s="34">
        <v>0</v>
      </c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</row>
    <row r="741" spans="1:23" x14ac:dyDescent="0.2">
      <c r="A741" s="5"/>
      <c r="B741" s="5"/>
      <c r="C741" s="7" t="s">
        <v>28</v>
      </c>
      <c r="D741" s="89">
        <f>SUM(Q730,T730,W730)</f>
        <v>510</v>
      </c>
      <c r="E741" s="52"/>
      <c r="F741" s="52"/>
      <c r="G741" s="52"/>
      <c r="H741" s="52"/>
      <c r="I741" s="52"/>
      <c r="J741" s="52"/>
      <c r="K741" s="52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x14ac:dyDescent="0.2">
      <c r="A742" s="46"/>
      <c r="B742" s="46"/>
      <c r="C742" s="87" t="s">
        <v>4</v>
      </c>
      <c r="D742" s="89">
        <f>SUM(P730,S730,V730)</f>
        <v>20</v>
      </c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</row>
    <row r="743" spans="1:23" x14ac:dyDescent="0.2">
      <c r="A743" s="46"/>
      <c r="B743" s="46"/>
      <c r="C743" s="88"/>
      <c r="D743" s="6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</row>
    <row r="744" spans="1:23" x14ac:dyDescent="0.2">
      <c r="A744" s="46"/>
      <c r="B744" s="46"/>
      <c r="C744" s="88"/>
      <c r="D744" s="6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</row>
    <row r="745" spans="1:23" x14ac:dyDescent="0.2">
      <c r="A745" s="46"/>
      <c r="B745" s="46"/>
      <c r="C745" s="88"/>
      <c r="D745" s="6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</row>
    <row r="746" spans="1:23" x14ac:dyDescent="0.2">
      <c r="A746" s="46"/>
      <c r="B746" s="46"/>
      <c r="C746" s="88"/>
      <c r="D746" s="6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</row>
    <row r="747" spans="1:23" x14ac:dyDescent="0.2">
      <c r="A747" s="46"/>
      <c r="B747" s="46"/>
      <c r="C747" s="88"/>
      <c r="D747" s="6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</row>
    <row r="748" spans="1:23" x14ac:dyDescent="0.2">
      <c r="A748" s="46"/>
      <c r="B748" s="46"/>
      <c r="C748" s="88"/>
      <c r="D748" s="6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</row>
    <row r="749" spans="1:23" x14ac:dyDescent="0.2">
      <c r="A749" s="46"/>
      <c r="B749" s="46"/>
      <c r="C749" s="88"/>
      <c r="D749" s="6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</row>
    <row r="750" spans="1:23" x14ac:dyDescent="0.2">
      <c r="A750" s="46"/>
      <c r="B750" s="46"/>
      <c r="C750" s="88"/>
      <c r="D750" s="6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</row>
    <row r="751" spans="1:23" x14ac:dyDescent="0.2">
      <c r="A751" s="46"/>
      <c r="B751" s="46"/>
      <c r="C751" s="88"/>
      <c r="D751" s="6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</row>
    <row r="752" spans="1:23" x14ac:dyDescent="0.2">
      <c r="A752" s="46"/>
      <c r="B752" s="46"/>
      <c r="C752" s="88"/>
      <c r="D752" s="6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</row>
    <row r="753" spans="1:23" x14ac:dyDescent="0.2">
      <c r="A753" s="46"/>
      <c r="B753" s="46"/>
      <c r="C753" s="88"/>
      <c r="D753" s="6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</row>
    <row r="754" spans="1:23" x14ac:dyDescent="0.2">
      <c r="A754" s="46"/>
      <c r="B754" s="46"/>
      <c r="C754" s="88"/>
      <c r="D754" s="6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</row>
    <row r="755" spans="1:23" x14ac:dyDescent="0.2">
      <c r="A755" s="46"/>
      <c r="B755" s="46"/>
      <c r="C755" s="88"/>
      <c r="D755" s="6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</row>
    <row r="756" spans="1:23" x14ac:dyDescent="0.2">
      <c r="A756" s="46"/>
      <c r="B756" s="46"/>
      <c r="C756" s="88"/>
      <c r="D756" s="6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</row>
    <row r="757" spans="1:23" x14ac:dyDescent="0.2">
      <c r="A757" s="46"/>
      <c r="B757" s="46"/>
      <c r="C757" s="88"/>
      <c r="D757" s="6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</row>
    <row r="758" spans="1:23" x14ac:dyDescent="0.2">
      <c r="A758" s="46"/>
      <c r="B758" s="46"/>
      <c r="C758" s="88"/>
      <c r="D758" s="6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</row>
    <row r="759" spans="1:23" x14ac:dyDescent="0.2">
      <c r="A759" s="46"/>
      <c r="B759" s="46"/>
      <c r="C759" s="88"/>
      <c r="D759" s="6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</row>
    <row r="760" spans="1:23" x14ac:dyDescent="0.2">
      <c r="A760" s="46"/>
      <c r="B760" s="46"/>
      <c r="C760" s="88"/>
      <c r="D760" s="6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</row>
    <row r="761" spans="1:23" x14ac:dyDescent="0.2">
      <c r="A761" s="46"/>
      <c r="B761" s="46"/>
      <c r="C761" s="88"/>
      <c r="D761" s="6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</row>
    <row r="762" spans="1:23" x14ac:dyDescent="0.2">
      <c r="A762" s="46"/>
      <c r="B762" s="46"/>
      <c r="C762" s="88"/>
      <c r="D762" s="6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</row>
    <row r="763" spans="1:23" x14ac:dyDescent="0.2">
      <c r="A763" s="46"/>
      <c r="B763" s="46"/>
      <c r="C763" s="88"/>
      <c r="D763" s="6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</row>
    <row r="764" spans="1:23" x14ac:dyDescent="0.2">
      <c r="A764" s="46"/>
      <c r="B764" s="46"/>
      <c r="C764" s="88"/>
      <c r="D764" s="6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</row>
    <row r="765" spans="1:23" x14ac:dyDescent="0.2">
      <c r="A765" s="46"/>
      <c r="B765" s="46"/>
      <c r="C765" s="88"/>
      <c r="D765" s="6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</row>
    <row r="766" spans="1:23" x14ac:dyDescent="0.2">
      <c r="A766" s="46"/>
      <c r="B766" s="46"/>
      <c r="C766" s="88"/>
      <c r="D766" s="6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</row>
    <row r="767" spans="1:23" x14ac:dyDescent="0.2">
      <c r="A767" s="46"/>
      <c r="B767" s="46"/>
      <c r="C767" s="88"/>
      <c r="D767" s="6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</row>
    <row r="768" spans="1:23" x14ac:dyDescent="0.2">
      <c r="A768" s="46"/>
      <c r="B768" s="46"/>
      <c r="C768" s="88"/>
      <c r="D768" s="6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</row>
    <row r="769" spans="1:23" x14ac:dyDescent="0.2">
      <c r="A769" s="46"/>
      <c r="B769" s="46"/>
      <c r="C769" s="88"/>
      <c r="D769" s="6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</row>
    <row r="770" spans="1:23" x14ac:dyDescent="0.2">
      <c r="A770" s="46"/>
      <c r="B770" s="46"/>
      <c r="C770" s="88"/>
      <c r="D770" s="6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</row>
    <row r="771" spans="1:23" x14ac:dyDescent="0.2">
      <c r="A771" s="46"/>
      <c r="B771" s="46"/>
      <c r="C771" s="88"/>
      <c r="D771" s="6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</row>
    <row r="772" spans="1:23" x14ac:dyDescent="0.2">
      <c r="A772" s="46"/>
      <c r="B772" s="46"/>
      <c r="C772" s="88"/>
      <c r="D772" s="6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</row>
    <row r="773" spans="1:23" x14ac:dyDescent="0.2">
      <c r="A773" s="46"/>
      <c r="B773" s="46"/>
      <c r="C773" s="88"/>
      <c r="D773" s="6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</row>
    <row r="774" spans="1:23" x14ac:dyDescent="0.2">
      <c r="A774" s="46"/>
      <c r="B774" s="46"/>
      <c r="C774" s="88"/>
      <c r="D774" s="6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</row>
    <row r="775" spans="1:23" x14ac:dyDescent="0.2">
      <c r="A775" s="46"/>
      <c r="B775" s="46"/>
      <c r="C775" s="88"/>
      <c r="D775" s="6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</row>
    <row r="776" spans="1:23" x14ac:dyDescent="0.2">
      <c r="A776" s="46"/>
      <c r="B776" s="46"/>
      <c r="C776" s="88"/>
      <c r="D776" s="6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</row>
    <row r="777" spans="1:23" x14ac:dyDescent="0.2">
      <c r="A777" s="46"/>
      <c r="B777" s="46"/>
      <c r="C777" s="88"/>
      <c r="D777" s="6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</row>
    <row r="778" spans="1:23" x14ac:dyDescent="0.2">
      <c r="A778" s="46"/>
      <c r="B778" s="46"/>
      <c r="C778" s="88"/>
      <c r="D778" s="6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</row>
    <row r="779" spans="1:23" x14ac:dyDescent="0.2">
      <c r="A779" s="46"/>
      <c r="B779" s="46"/>
      <c r="C779" s="88"/>
      <c r="D779" s="6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</row>
    <row r="780" spans="1:23" x14ac:dyDescent="0.2">
      <c r="A780" s="46"/>
      <c r="B780" s="46"/>
      <c r="C780" s="88"/>
      <c r="D780" s="6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</row>
    <row r="781" spans="1:23" x14ac:dyDescent="0.2">
      <c r="A781" s="46"/>
      <c r="B781" s="46"/>
      <c r="C781" s="88"/>
      <c r="D781" s="6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</row>
    <row r="782" spans="1:23" x14ac:dyDescent="0.2">
      <c r="A782" s="46"/>
      <c r="B782" s="46"/>
      <c r="C782" s="88"/>
      <c r="D782" s="6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</row>
    <row r="783" spans="1:23" x14ac:dyDescent="0.2">
      <c r="A783" s="46"/>
      <c r="B783" s="46"/>
      <c r="C783" s="88"/>
      <c r="D783" s="6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</row>
    <row r="784" spans="1:23" ht="18.75" x14ac:dyDescent="0.2">
      <c r="A784" s="204" t="s">
        <v>13</v>
      </c>
      <c r="B784" s="204"/>
      <c r="C784" s="266" t="s">
        <v>395</v>
      </c>
      <c r="D784" s="266"/>
      <c r="E784" s="266"/>
      <c r="F784" s="266"/>
      <c r="G784" s="266"/>
      <c r="H784" s="266"/>
      <c r="I784" s="266"/>
      <c r="J784" s="266"/>
      <c r="K784" s="266"/>
      <c r="L784" s="266"/>
      <c r="M784" s="266"/>
      <c r="N784" s="123"/>
      <c r="O784" s="174" t="s">
        <v>346</v>
      </c>
      <c r="P784" s="174"/>
      <c r="Q784" s="174"/>
      <c r="R784" s="174"/>
      <c r="S784" s="174"/>
      <c r="T784" s="174"/>
      <c r="U784" s="174"/>
      <c r="V784" s="174"/>
      <c r="W784" s="174"/>
    </row>
    <row r="785" spans="1:23" ht="13.15" customHeight="1" x14ac:dyDescent="0.2">
      <c r="A785" s="204" t="s">
        <v>12</v>
      </c>
      <c r="B785" s="204"/>
      <c r="C785" s="123"/>
      <c r="D785" s="123"/>
      <c r="E785" s="123"/>
      <c r="F785" s="123"/>
      <c r="G785" s="123"/>
      <c r="H785" s="123"/>
      <c r="I785" s="123"/>
      <c r="J785" s="123"/>
      <c r="K785" s="123"/>
      <c r="L785" s="123"/>
      <c r="M785" s="123"/>
      <c r="N785" s="123"/>
      <c r="O785" s="162" t="s">
        <v>347</v>
      </c>
      <c r="P785" s="162"/>
      <c r="Q785" s="162"/>
      <c r="R785" s="162"/>
      <c r="S785" s="162"/>
      <c r="T785" s="162"/>
      <c r="U785" s="162"/>
      <c r="V785" s="162"/>
      <c r="W785" s="162"/>
    </row>
    <row r="786" spans="1:23" x14ac:dyDescent="0.2">
      <c r="A786" s="204" t="s">
        <v>0</v>
      </c>
      <c r="B786" s="204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8"/>
      <c r="P786" s="58"/>
      <c r="Q786" s="58"/>
      <c r="R786" s="58"/>
      <c r="S786" s="58"/>
      <c r="T786" s="58"/>
      <c r="U786" s="58"/>
      <c r="V786" s="58"/>
      <c r="W786" s="58"/>
    </row>
    <row r="787" spans="1:23" ht="15.75" x14ac:dyDescent="0.2">
      <c r="A787" s="35"/>
      <c r="B787" s="35"/>
      <c r="C787" s="124"/>
      <c r="D787" s="124"/>
      <c r="E787" s="124"/>
      <c r="F787" s="124"/>
      <c r="G787" s="124"/>
      <c r="H787" s="124"/>
      <c r="I787" s="124"/>
      <c r="J787" s="124"/>
      <c r="K787" s="124"/>
      <c r="L787" s="124"/>
      <c r="M787" s="124"/>
      <c r="N787" s="124"/>
      <c r="O787" s="58"/>
      <c r="P787" s="58"/>
      <c r="Q787" s="58"/>
      <c r="R787" s="58"/>
      <c r="S787" s="58"/>
      <c r="T787" s="58"/>
      <c r="U787" s="58"/>
      <c r="V787" s="58"/>
      <c r="W787" s="58"/>
    </row>
    <row r="790" spans="1:23" ht="31.5" x14ac:dyDescent="0.2">
      <c r="A790" s="262" t="s">
        <v>124</v>
      </c>
      <c r="B790" s="262"/>
      <c r="C790" s="13" t="s">
        <v>118</v>
      </c>
      <c r="D790" s="15" t="s">
        <v>122</v>
      </c>
      <c r="E790" s="15" t="s">
        <v>4</v>
      </c>
      <c r="F790" s="15" t="s">
        <v>123</v>
      </c>
      <c r="G790" s="15" t="s">
        <v>125</v>
      </c>
      <c r="I790" s="285" t="s">
        <v>119</v>
      </c>
      <c r="J790" s="286"/>
      <c r="K790" s="286"/>
      <c r="L790" s="286"/>
      <c r="M790" s="286"/>
      <c r="N790" s="287"/>
      <c r="O790" s="16" t="s">
        <v>122</v>
      </c>
      <c r="P790" s="16" t="s">
        <v>4</v>
      </c>
      <c r="Q790" s="17" t="s">
        <v>336</v>
      </c>
      <c r="R790" s="17" t="s">
        <v>125</v>
      </c>
      <c r="S790" s="20"/>
    </row>
    <row r="791" spans="1:23" x14ac:dyDescent="0.2">
      <c r="A791" s="262"/>
      <c r="B791" s="262"/>
      <c r="C791" s="11" t="s">
        <v>120</v>
      </c>
      <c r="D791" s="12">
        <f>SUM(H61,H129)</f>
        <v>370</v>
      </c>
      <c r="E791" s="12">
        <f>SUM(G61,G129)</f>
        <v>23</v>
      </c>
      <c r="F791" s="272">
        <f>SUM(D791:D793)</f>
        <v>855</v>
      </c>
      <c r="G791" s="272">
        <f>SUM(E791:E793)</f>
        <v>51</v>
      </c>
      <c r="I791" s="275" t="s">
        <v>7</v>
      </c>
      <c r="J791" s="276"/>
      <c r="K791" s="276"/>
      <c r="L791" s="276"/>
      <c r="M791" s="276"/>
      <c r="N791" s="277"/>
      <c r="O791" s="12">
        <f>SUM(Q61,Q129)</f>
        <v>125</v>
      </c>
      <c r="P791" s="12">
        <f>SUM(P61,P129)</f>
        <v>8.5</v>
      </c>
      <c r="Q791" s="272">
        <f>SUM(O791:O793)</f>
        <v>140</v>
      </c>
      <c r="R791" s="267">
        <f>SUM(P791:P793)</f>
        <v>9</v>
      </c>
      <c r="S791" s="19"/>
    </row>
    <row r="792" spans="1:23" x14ac:dyDescent="0.2">
      <c r="A792" s="262"/>
      <c r="B792" s="262"/>
      <c r="C792" s="11" t="s">
        <v>7</v>
      </c>
      <c r="D792" s="12">
        <f>SUM(K61,K129)</f>
        <v>220</v>
      </c>
      <c r="E792" s="12">
        <f>SUM(J61,J129)</f>
        <v>11.5</v>
      </c>
      <c r="F792" s="273"/>
      <c r="G792" s="273"/>
      <c r="I792" s="275" t="s">
        <v>19</v>
      </c>
      <c r="J792" s="276"/>
      <c r="K792" s="276"/>
      <c r="L792" s="276"/>
      <c r="M792" s="276"/>
      <c r="N792" s="277"/>
      <c r="O792" s="12">
        <f>SUM(T61,T129)</f>
        <v>15</v>
      </c>
      <c r="P792" s="12">
        <f>SUM(S61,S129)</f>
        <v>0.5</v>
      </c>
      <c r="Q792" s="273"/>
      <c r="R792" s="267"/>
      <c r="S792" s="19"/>
    </row>
    <row r="793" spans="1:23" x14ac:dyDescent="0.2">
      <c r="A793" s="262"/>
      <c r="B793" s="262"/>
      <c r="C793" s="11" t="s">
        <v>8</v>
      </c>
      <c r="D793" s="12">
        <f>SUM(N61,N129)</f>
        <v>265</v>
      </c>
      <c r="E793" s="12">
        <f>SUM(M61,M129)</f>
        <v>16.5</v>
      </c>
      <c r="F793" s="274"/>
      <c r="G793" s="274"/>
      <c r="I793" s="275" t="s">
        <v>121</v>
      </c>
      <c r="J793" s="276"/>
      <c r="K793" s="276"/>
      <c r="L793" s="276"/>
      <c r="M793" s="276"/>
      <c r="N793" s="277"/>
      <c r="O793" s="12">
        <f>SUM(W61,W129)</f>
        <v>0</v>
      </c>
      <c r="P793" s="12">
        <f>SUM(V61,V129)</f>
        <v>0</v>
      </c>
      <c r="Q793" s="274"/>
      <c r="R793" s="267"/>
    </row>
    <row r="794" spans="1:23" x14ac:dyDescent="0.2">
      <c r="A794" s="262"/>
      <c r="B794" s="262"/>
      <c r="C794" s="44"/>
      <c r="D794" s="3"/>
      <c r="E794" s="19"/>
      <c r="F794" s="19"/>
      <c r="H794" s="37"/>
      <c r="I794" s="38"/>
      <c r="J794" s="38"/>
      <c r="K794" s="38"/>
      <c r="L794" s="38"/>
      <c r="M794" s="39"/>
      <c r="N794" s="40"/>
      <c r="O794" s="3"/>
      <c r="P794" s="3"/>
      <c r="Q794" s="3"/>
      <c r="R794" s="3"/>
      <c r="S794" s="19"/>
    </row>
    <row r="795" spans="1:23" x14ac:dyDescent="0.2">
      <c r="A795" s="262"/>
      <c r="B795" s="262"/>
      <c r="C795" s="11" t="s">
        <v>27</v>
      </c>
      <c r="D795" s="10">
        <v>6</v>
      </c>
      <c r="H795" s="268" t="s">
        <v>337</v>
      </c>
      <c r="I795" s="268"/>
      <c r="J795" s="268"/>
      <c r="K795" s="268"/>
      <c r="L795" s="268"/>
      <c r="M795" s="268"/>
      <c r="N795" s="25">
        <f>SUM(F791,Q791)</f>
        <v>995</v>
      </c>
    </row>
    <row r="796" spans="1:23" x14ac:dyDescent="0.2">
      <c r="A796" s="262"/>
      <c r="B796" s="262"/>
      <c r="E796" s="19"/>
      <c r="F796" s="19"/>
      <c r="H796" s="269" t="s">
        <v>338</v>
      </c>
      <c r="I796" s="270"/>
      <c r="J796" s="270"/>
      <c r="K796" s="270"/>
      <c r="L796" s="270"/>
      <c r="M796" s="271"/>
      <c r="N796" s="25">
        <f>SUM(G791,R791)</f>
        <v>60</v>
      </c>
    </row>
    <row r="797" spans="1:23" x14ac:dyDescent="0.2">
      <c r="A797" s="45"/>
      <c r="B797" s="46"/>
      <c r="C797" s="3"/>
      <c r="D797" s="3"/>
      <c r="E797" s="3"/>
      <c r="F797" s="3"/>
    </row>
    <row r="798" spans="1:23" x14ac:dyDescent="0.2">
      <c r="A798" s="45"/>
      <c r="B798" s="46"/>
      <c r="C798" s="46"/>
      <c r="D798" s="47"/>
      <c r="E798" s="47"/>
      <c r="F798" s="14"/>
      <c r="G798" s="14"/>
    </row>
    <row r="799" spans="1:23" ht="31.5" x14ac:dyDescent="0.2">
      <c r="A799" s="262" t="s">
        <v>126</v>
      </c>
      <c r="B799" s="262"/>
      <c r="C799" s="13" t="s">
        <v>118</v>
      </c>
      <c r="D799" s="15" t="s">
        <v>122</v>
      </c>
      <c r="E799" s="15" t="s">
        <v>4</v>
      </c>
      <c r="F799" s="15" t="s">
        <v>123</v>
      </c>
      <c r="G799" s="15" t="s">
        <v>125</v>
      </c>
      <c r="I799" s="285" t="s">
        <v>119</v>
      </c>
      <c r="J799" s="286"/>
      <c r="K799" s="286"/>
      <c r="L799" s="286"/>
      <c r="M799" s="286"/>
      <c r="N799" s="287"/>
      <c r="O799" s="16" t="s">
        <v>122</v>
      </c>
      <c r="P799" s="16" t="s">
        <v>4</v>
      </c>
      <c r="Q799" s="17" t="s">
        <v>336</v>
      </c>
      <c r="R799" s="17" t="s">
        <v>125</v>
      </c>
      <c r="S799" s="20"/>
    </row>
    <row r="800" spans="1:23" ht="15" customHeight="1" x14ac:dyDescent="0.2">
      <c r="A800" s="262"/>
      <c r="B800" s="262"/>
      <c r="C800" s="11" t="s">
        <v>120</v>
      </c>
      <c r="D800" s="12">
        <f>SUM(H213,H289)</f>
        <v>335</v>
      </c>
      <c r="E800" s="9">
        <f>SUM(G213,G289)</f>
        <v>16.5</v>
      </c>
      <c r="F800" s="272">
        <f>SUM(D800:D802)</f>
        <v>345</v>
      </c>
      <c r="G800" s="272">
        <f>SUM(E800:E802)</f>
        <v>17</v>
      </c>
      <c r="H800" s="42"/>
      <c r="I800" s="275" t="s">
        <v>7</v>
      </c>
      <c r="J800" s="276"/>
      <c r="K800" s="276"/>
      <c r="L800" s="276"/>
      <c r="M800" s="276"/>
      <c r="N800" s="277"/>
      <c r="O800" s="12">
        <f>SUM(Q213,Q289)</f>
        <v>250</v>
      </c>
      <c r="P800" s="43">
        <f>SUM(P213,P289)</f>
        <v>13</v>
      </c>
      <c r="Q800" s="272">
        <f>SUM(O800:O802)</f>
        <v>930</v>
      </c>
      <c r="R800" s="267">
        <f>SUM(P800:P802)</f>
        <v>43</v>
      </c>
    </row>
    <row r="801" spans="1:20" x14ac:dyDescent="0.2">
      <c r="A801" s="262"/>
      <c r="B801" s="262"/>
      <c r="C801" s="11" t="s">
        <v>7</v>
      </c>
      <c r="D801" s="12">
        <f>SUM(K213,K289)</f>
        <v>10</v>
      </c>
      <c r="E801" s="9">
        <f>SUM(J213,J289)</f>
        <v>0.5</v>
      </c>
      <c r="F801" s="273"/>
      <c r="G801" s="273"/>
      <c r="H801" s="42"/>
      <c r="I801" s="275" t="s">
        <v>19</v>
      </c>
      <c r="J801" s="276"/>
      <c r="K801" s="276"/>
      <c r="L801" s="276"/>
      <c r="M801" s="276"/>
      <c r="N801" s="277"/>
      <c r="O801" s="12">
        <f>SUM(T213,T289)</f>
        <v>230</v>
      </c>
      <c r="P801" s="43">
        <f>SUM(S213,S289)</f>
        <v>14</v>
      </c>
      <c r="Q801" s="273"/>
      <c r="R801" s="267"/>
    </row>
    <row r="802" spans="1:20" x14ac:dyDescent="0.2">
      <c r="A802" s="262"/>
      <c r="B802" s="262"/>
      <c r="C802" s="11" t="s">
        <v>8</v>
      </c>
      <c r="D802" s="12">
        <f>SUM(N213,N289)</f>
        <v>0</v>
      </c>
      <c r="E802" s="9">
        <f>SUM(M213,M289)</f>
        <v>0</v>
      </c>
      <c r="F802" s="274"/>
      <c r="G802" s="274"/>
      <c r="H802" s="42"/>
      <c r="I802" s="275" t="s">
        <v>121</v>
      </c>
      <c r="J802" s="276"/>
      <c r="K802" s="276"/>
      <c r="L802" s="276"/>
      <c r="M802" s="276"/>
      <c r="N802" s="277"/>
      <c r="O802" s="12">
        <f>SUM(W213,W289)</f>
        <v>450</v>
      </c>
      <c r="P802" s="12">
        <f>SUM(V213,V289)</f>
        <v>16</v>
      </c>
      <c r="Q802" s="274"/>
      <c r="R802" s="267"/>
    </row>
    <row r="803" spans="1:20" x14ac:dyDescent="0.2">
      <c r="A803" s="262"/>
      <c r="B803" s="262"/>
      <c r="C803" s="44"/>
      <c r="D803" s="3"/>
      <c r="E803" s="19"/>
      <c r="F803" s="19"/>
    </row>
    <row r="804" spans="1:20" x14ac:dyDescent="0.2">
      <c r="A804" s="262"/>
      <c r="B804" s="262"/>
      <c r="C804" s="11" t="s">
        <v>27</v>
      </c>
      <c r="D804" s="10">
        <v>4</v>
      </c>
      <c r="H804" s="269" t="s">
        <v>340</v>
      </c>
      <c r="I804" s="270"/>
      <c r="J804" s="270"/>
      <c r="K804" s="270"/>
      <c r="L804" s="270"/>
      <c r="M804" s="271"/>
      <c r="N804" s="25">
        <f>SUM(F800,Q800)</f>
        <v>1275</v>
      </c>
    </row>
    <row r="805" spans="1:20" x14ac:dyDescent="0.2">
      <c r="A805" s="262"/>
      <c r="B805" s="262"/>
      <c r="E805" s="19"/>
      <c r="F805" s="19"/>
      <c r="H805" s="269" t="s">
        <v>341</v>
      </c>
      <c r="I805" s="270"/>
      <c r="J805" s="270"/>
      <c r="K805" s="270"/>
      <c r="L805" s="270"/>
      <c r="M805" s="271"/>
      <c r="N805" s="25">
        <f>SUM(G800,R800)</f>
        <v>60</v>
      </c>
    </row>
    <row r="808" spans="1:20" ht="31.5" x14ac:dyDescent="0.2">
      <c r="A808" s="262" t="s">
        <v>127</v>
      </c>
      <c r="B808" s="262"/>
      <c r="C808" s="13" t="s">
        <v>118</v>
      </c>
      <c r="D808" s="15" t="s">
        <v>122</v>
      </c>
      <c r="E808" s="15" t="s">
        <v>4</v>
      </c>
      <c r="F808" s="15" t="s">
        <v>123</v>
      </c>
      <c r="G808" s="15" t="s">
        <v>125</v>
      </c>
      <c r="I808" s="285" t="s">
        <v>119</v>
      </c>
      <c r="J808" s="286"/>
      <c r="K808" s="286"/>
      <c r="L808" s="286"/>
      <c r="M808" s="286"/>
      <c r="N808" s="287"/>
      <c r="O808" s="16" t="s">
        <v>122</v>
      </c>
      <c r="P808" s="16" t="s">
        <v>4</v>
      </c>
      <c r="Q808" s="17" t="s">
        <v>336</v>
      </c>
      <c r="R808" s="17" t="s">
        <v>125</v>
      </c>
      <c r="S808" s="20"/>
    </row>
    <row r="809" spans="1:20" x14ac:dyDescent="0.2">
      <c r="A809" s="262"/>
      <c r="B809" s="262"/>
      <c r="C809" s="11" t="s">
        <v>120</v>
      </c>
      <c r="D809" s="12">
        <f>SUM(H368,H439)</f>
        <v>250</v>
      </c>
      <c r="E809" s="9">
        <f>SUM(G368,G439)</f>
        <v>13</v>
      </c>
      <c r="F809" s="267">
        <f>SUM(D809:D811)</f>
        <v>260</v>
      </c>
      <c r="G809" s="272">
        <f>SUM(E809:E811)</f>
        <v>13.5</v>
      </c>
      <c r="H809" s="41"/>
      <c r="I809" s="275" t="s">
        <v>7</v>
      </c>
      <c r="J809" s="276"/>
      <c r="K809" s="276"/>
      <c r="L809" s="276"/>
      <c r="M809" s="276"/>
      <c r="N809" s="277"/>
      <c r="O809" s="12">
        <f>SUM(Q368,Q439)</f>
        <v>160</v>
      </c>
      <c r="P809" s="12">
        <f>SUM(P368,P439)</f>
        <v>9.5</v>
      </c>
      <c r="Q809" s="272">
        <f>SUM(O809:O811)</f>
        <v>855</v>
      </c>
      <c r="R809" s="272">
        <f>SUM(P809:P811)</f>
        <v>46.5</v>
      </c>
      <c r="S809" s="48"/>
      <c r="T809" s="19"/>
    </row>
    <row r="810" spans="1:20" x14ac:dyDescent="0.2">
      <c r="A810" s="262"/>
      <c r="B810" s="262"/>
      <c r="C810" s="11" t="s">
        <v>7</v>
      </c>
      <c r="D810" s="12">
        <f>SUM(K368,K439)</f>
        <v>0</v>
      </c>
      <c r="E810" s="9">
        <f>SUM(J368,J439)</f>
        <v>0</v>
      </c>
      <c r="F810" s="267"/>
      <c r="G810" s="273"/>
      <c r="H810" s="44"/>
      <c r="I810" s="275" t="s">
        <v>19</v>
      </c>
      <c r="J810" s="276"/>
      <c r="K810" s="276"/>
      <c r="L810" s="276"/>
      <c r="M810" s="276"/>
      <c r="N810" s="277"/>
      <c r="O810" s="12">
        <f>SUM(T368,T439)</f>
        <v>395</v>
      </c>
      <c r="P810" s="12">
        <f>SUM(S368,S439)</f>
        <v>26</v>
      </c>
      <c r="Q810" s="273"/>
      <c r="R810" s="273"/>
      <c r="S810" s="48"/>
      <c r="T810" s="19"/>
    </row>
    <row r="811" spans="1:20" x14ac:dyDescent="0.2">
      <c r="A811" s="262"/>
      <c r="B811" s="262"/>
      <c r="C811" s="11" t="s">
        <v>8</v>
      </c>
      <c r="D811" s="12">
        <f>SUM(N368,N439)</f>
        <v>10</v>
      </c>
      <c r="E811" s="9">
        <f>SUM(M368,M439)</f>
        <v>0.5</v>
      </c>
      <c r="F811" s="267"/>
      <c r="G811" s="274"/>
      <c r="H811" s="41"/>
      <c r="I811" s="275" t="s">
        <v>121</v>
      </c>
      <c r="J811" s="276"/>
      <c r="K811" s="276"/>
      <c r="L811" s="276"/>
      <c r="M811" s="276"/>
      <c r="N811" s="277"/>
      <c r="O811" s="12">
        <f>SUM(W368,W439)</f>
        <v>300</v>
      </c>
      <c r="P811" s="12">
        <f>SUM(V368,V439)</f>
        <v>11</v>
      </c>
      <c r="Q811" s="274"/>
      <c r="R811" s="274"/>
      <c r="S811" s="48"/>
      <c r="T811" s="19"/>
    </row>
    <row r="812" spans="1:20" x14ac:dyDescent="0.2">
      <c r="A812" s="262"/>
      <c r="B812" s="262"/>
      <c r="F812" s="48"/>
      <c r="G812" s="50"/>
    </row>
    <row r="813" spans="1:20" x14ac:dyDescent="0.2">
      <c r="A813" s="262"/>
      <c r="B813" s="262"/>
      <c r="C813" s="11" t="s">
        <v>27</v>
      </c>
      <c r="D813" s="10">
        <v>5</v>
      </c>
      <c r="E813" s="19"/>
      <c r="H813" s="269" t="s">
        <v>342</v>
      </c>
      <c r="I813" s="270"/>
      <c r="J813" s="270"/>
      <c r="K813" s="270"/>
      <c r="L813" s="270"/>
      <c r="M813" s="271"/>
      <c r="N813" s="25">
        <f>SUM(F809,Q809)</f>
        <v>1115</v>
      </c>
    </row>
    <row r="814" spans="1:20" x14ac:dyDescent="0.2">
      <c r="A814" s="262"/>
      <c r="B814" s="262"/>
      <c r="F814" s="19"/>
      <c r="H814" s="269" t="s">
        <v>343</v>
      </c>
      <c r="I814" s="270"/>
      <c r="J814" s="270"/>
      <c r="K814" s="270"/>
      <c r="L814" s="270"/>
      <c r="M814" s="271"/>
      <c r="N814" s="25">
        <f>SUM(G809,R809)</f>
        <v>60</v>
      </c>
    </row>
    <row r="817" spans="1:19" ht="31.5" x14ac:dyDescent="0.2">
      <c r="A817" s="262" t="s">
        <v>128</v>
      </c>
      <c r="B817" s="262"/>
      <c r="C817" s="13" t="s">
        <v>118</v>
      </c>
      <c r="D817" s="15" t="s">
        <v>122</v>
      </c>
      <c r="E817" s="15" t="s">
        <v>4</v>
      </c>
      <c r="F817" s="15" t="s">
        <v>339</v>
      </c>
      <c r="G817" s="15" t="s">
        <v>125</v>
      </c>
      <c r="H817" s="46"/>
      <c r="I817" s="290" t="s">
        <v>119</v>
      </c>
      <c r="J817" s="290"/>
      <c r="K817" s="290"/>
      <c r="L817" s="290"/>
      <c r="M817" s="290"/>
      <c r="N817" s="290"/>
      <c r="O817" s="16" t="s">
        <v>122</v>
      </c>
      <c r="P817" s="16" t="s">
        <v>4</v>
      </c>
      <c r="Q817" s="17" t="s">
        <v>336</v>
      </c>
      <c r="R817" s="17" t="s">
        <v>125</v>
      </c>
      <c r="S817" s="20"/>
    </row>
    <row r="818" spans="1:19" x14ac:dyDescent="0.2">
      <c r="A818" s="262"/>
      <c r="B818" s="262"/>
      <c r="C818" s="11" t="s">
        <v>120</v>
      </c>
      <c r="D818" s="12">
        <f>SUM(H513,H586)</f>
        <v>225</v>
      </c>
      <c r="E818" s="9">
        <f>SUM(G513,G586)</f>
        <v>13</v>
      </c>
      <c r="F818" s="267">
        <f>SUM(D818:D820)</f>
        <v>255</v>
      </c>
      <c r="G818" s="272">
        <f>SUM(E818:E820)</f>
        <v>15</v>
      </c>
      <c r="H818" s="41"/>
      <c r="I818" s="275" t="s">
        <v>7</v>
      </c>
      <c r="J818" s="276"/>
      <c r="K818" s="276"/>
      <c r="L818" s="276"/>
      <c r="M818" s="276"/>
      <c r="N818" s="277"/>
      <c r="O818" s="12">
        <f>SUM(Q513,Q586)</f>
        <v>85</v>
      </c>
      <c r="P818" s="12">
        <f>SUM(P513,P586)</f>
        <v>4.5</v>
      </c>
      <c r="Q818" s="272">
        <f>SUM(O818:O820)</f>
        <v>840</v>
      </c>
      <c r="R818" s="272">
        <f>SUM(P818:P820)</f>
        <v>45</v>
      </c>
      <c r="S818" s="19"/>
    </row>
    <row r="819" spans="1:19" x14ac:dyDescent="0.2">
      <c r="A819" s="262"/>
      <c r="B819" s="262"/>
      <c r="C819" s="11" t="s">
        <v>7</v>
      </c>
      <c r="D819" s="12">
        <f>SUM(K513,K586)</f>
        <v>30</v>
      </c>
      <c r="E819" s="9">
        <f>SUM(J513,J586)</f>
        <v>2</v>
      </c>
      <c r="F819" s="267"/>
      <c r="G819" s="273"/>
      <c r="H819" s="44"/>
      <c r="I819" s="275" t="s">
        <v>19</v>
      </c>
      <c r="J819" s="276"/>
      <c r="K819" s="276"/>
      <c r="L819" s="276"/>
      <c r="M819" s="276"/>
      <c r="N819" s="277"/>
      <c r="O819" s="12">
        <f>SUM(T513,T586)</f>
        <v>455</v>
      </c>
      <c r="P819" s="12">
        <f>SUM(S513,S586)</f>
        <v>29.5</v>
      </c>
      <c r="Q819" s="273"/>
      <c r="R819" s="273"/>
      <c r="S819" s="19"/>
    </row>
    <row r="820" spans="1:19" x14ac:dyDescent="0.2">
      <c r="A820" s="262"/>
      <c r="B820" s="262"/>
      <c r="C820" s="11" t="s">
        <v>8</v>
      </c>
      <c r="D820" s="12">
        <f>SUM(N513,N586)</f>
        <v>0</v>
      </c>
      <c r="E820" s="9">
        <f>SUM(M513,M586)</f>
        <v>0</v>
      </c>
      <c r="F820" s="267"/>
      <c r="G820" s="274"/>
      <c r="H820" s="41"/>
      <c r="I820" s="275" t="s">
        <v>121</v>
      </c>
      <c r="J820" s="276"/>
      <c r="K820" s="276"/>
      <c r="L820" s="276"/>
      <c r="M820" s="276"/>
      <c r="N820" s="277"/>
      <c r="O820" s="12">
        <f>SUM(W513,W586)</f>
        <v>300</v>
      </c>
      <c r="P820" s="12">
        <f>SUM(V513,V586)</f>
        <v>11</v>
      </c>
      <c r="Q820" s="274"/>
      <c r="R820" s="274"/>
    </row>
    <row r="821" spans="1:19" x14ac:dyDescent="0.2">
      <c r="A821" s="262"/>
      <c r="B821" s="262"/>
      <c r="F821" s="19"/>
    </row>
    <row r="822" spans="1:19" x14ac:dyDescent="0.2">
      <c r="A822" s="262"/>
      <c r="B822" s="262"/>
      <c r="C822" s="11" t="s">
        <v>27</v>
      </c>
      <c r="D822" s="10">
        <v>6</v>
      </c>
      <c r="E822" s="19"/>
      <c r="H822" s="269" t="s">
        <v>344</v>
      </c>
      <c r="I822" s="270"/>
      <c r="J822" s="270"/>
      <c r="K822" s="270"/>
      <c r="L822" s="270"/>
      <c r="M822" s="271"/>
      <c r="N822" s="25">
        <f>SUM(F818,Q818)</f>
        <v>1095</v>
      </c>
    </row>
    <row r="823" spans="1:19" x14ac:dyDescent="0.2">
      <c r="H823" s="269" t="s">
        <v>345</v>
      </c>
      <c r="I823" s="270"/>
      <c r="J823" s="270"/>
      <c r="K823" s="270"/>
      <c r="L823" s="270"/>
      <c r="M823" s="271"/>
      <c r="N823" s="25">
        <f>SUM(G818,R818)</f>
        <v>60</v>
      </c>
    </row>
    <row r="825" spans="1:19" ht="31.5" x14ac:dyDescent="0.2">
      <c r="A825" s="262" t="s">
        <v>129</v>
      </c>
      <c r="B825" s="262"/>
      <c r="C825" s="13" t="s">
        <v>118</v>
      </c>
      <c r="D825" s="15" t="s">
        <v>122</v>
      </c>
      <c r="E825" s="15" t="s">
        <v>4</v>
      </c>
      <c r="F825" s="15" t="s">
        <v>123</v>
      </c>
      <c r="G825" s="15" t="s">
        <v>125</v>
      </c>
      <c r="H825" s="46"/>
      <c r="I825" s="290" t="s">
        <v>119</v>
      </c>
      <c r="J825" s="290"/>
      <c r="K825" s="290"/>
      <c r="L825" s="290"/>
      <c r="M825" s="290"/>
      <c r="N825" s="290"/>
      <c r="O825" s="16" t="s">
        <v>122</v>
      </c>
      <c r="P825" s="16" t="s">
        <v>4</v>
      </c>
      <c r="Q825" s="17" t="s">
        <v>336</v>
      </c>
      <c r="R825" s="17" t="s">
        <v>125</v>
      </c>
      <c r="S825" s="20"/>
    </row>
    <row r="826" spans="1:19" x14ac:dyDescent="0.2">
      <c r="A826" s="262"/>
      <c r="B826" s="262"/>
      <c r="C826" s="11" t="s">
        <v>120</v>
      </c>
      <c r="D826" s="12">
        <f>SUM(H687,H730)</f>
        <v>95</v>
      </c>
      <c r="E826" s="49">
        <f>SUM(G687,G730)</f>
        <v>5.5</v>
      </c>
      <c r="F826" s="267">
        <f>SUM(D826:D828)</f>
        <v>270</v>
      </c>
      <c r="G826" s="272">
        <f>SUM(E826:E828)</f>
        <v>40</v>
      </c>
      <c r="H826" s="44"/>
      <c r="I826" s="275" t="s">
        <v>7</v>
      </c>
      <c r="J826" s="276"/>
      <c r="K826" s="276"/>
      <c r="L826" s="276"/>
      <c r="M826" s="276"/>
      <c r="N826" s="277"/>
      <c r="O826" s="12">
        <f>SUM(Q687,Q730)</f>
        <v>0</v>
      </c>
      <c r="P826" s="12">
        <f>SUM(P687,P730)</f>
        <v>0</v>
      </c>
      <c r="Q826" s="272">
        <f>SUM(O826:O828)</f>
        <v>510</v>
      </c>
      <c r="R826" s="272">
        <f>SUM(P826:P828)</f>
        <v>20</v>
      </c>
      <c r="S826" s="19"/>
    </row>
    <row r="827" spans="1:19" x14ac:dyDescent="0.2">
      <c r="A827" s="262"/>
      <c r="B827" s="262"/>
      <c r="C827" s="11" t="s">
        <v>7</v>
      </c>
      <c r="D827" s="12">
        <f>SUM(K687,K730)</f>
        <v>160</v>
      </c>
      <c r="E827" s="49">
        <f>SUM(J687,J730)</f>
        <v>11.5</v>
      </c>
      <c r="F827" s="267"/>
      <c r="G827" s="273"/>
      <c r="H827" s="41"/>
      <c r="I827" s="275" t="s">
        <v>19</v>
      </c>
      <c r="J827" s="276"/>
      <c r="K827" s="276"/>
      <c r="L827" s="276"/>
      <c r="M827" s="276"/>
      <c r="N827" s="277"/>
      <c r="O827" s="12">
        <f>SUM(T687,T730)</f>
        <v>0</v>
      </c>
      <c r="P827" s="12">
        <f>SUM(S687,S730)</f>
        <v>0</v>
      </c>
      <c r="Q827" s="273"/>
      <c r="R827" s="273"/>
      <c r="S827" s="19"/>
    </row>
    <row r="828" spans="1:19" x14ac:dyDescent="0.2">
      <c r="A828" s="262"/>
      <c r="B828" s="262"/>
      <c r="C828" s="11" t="s">
        <v>8</v>
      </c>
      <c r="D828" s="12">
        <f>SUM(N687,N730)</f>
        <v>15</v>
      </c>
      <c r="E828" s="49">
        <f>SUM(M687,M730)</f>
        <v>23</v>
      </c>
      <c r="F828" s="267"/>
      <c r="G828" s="274"/>
      <c r="I828" s="275" t="s">
        <v>121</v>
      </c>
      <c r="J828" s="276"/>
      <c r="K828" s="276"/>
      <c r="L828" s="276"/>
      <c r="M828" s="276"/>
      <c r="N828" s="277"/>
      <c r="O828" s="12">
        <f>SUM(W687,W730)</f>
        <v>510</v>
      </c>
      <c r="P828" s="12">
        <f>SUM(V687,V730)</f>
        <v>20</v>
      </c>
      <c r="Q828" s="274"/>
      <c r="R828" s="274"/>
    </row>
    <row r="829" spans="1:19" x14ac:dyDescent="0.2">
      <c r="A829" s="262"/>
      <c r="B829" s="262"/>
      <c r="F829" s="19"/>
    </row>
    <row r="830" spans="1:19" x14ac:dyDescent="0.2">
      <c r="A830" s="262"/>
      <c r="B830" s="262"/>
      <c r="C830" s="11" t="s">
        <v>27</v>
      </c>
      <c r="D830" s="10">
        <f>SUM(D691,D735)</f>
        <v>0</v>
      </c>
      <c r="E830" s="19"/>
      <c r="H830" s="269" t="s">
        <v>396</v>
      </c>
      <c r="I830" s="270"/>
      <c r="J830" s="270"/>
      <c r="K830" s="270"/>
      <c r="L830" s="270"/>
      <c r="M830" s="271"/>
      <c r="N830" s="25">
        <f>SUM(F826,Q826)</f>
        <v>780</v>
      </c>
    </row>
    <row r="831" spans="1:19" x14ac:dyDescent="0.2">
      <c r="H831" s="269" t="s">
        <v>397</v>
      </c>
      <c r="I831" s="270"/>
      <c r="J831" s="270"/>
      <c r="K831" s="270"/>
      <c r="L831" s="270"/>
      <c r="M831" s="271"/>
      <c r="N831" s="25">
        <f>SUM(G826,R826)</f>
        <v>60</v>
      </c>
    </row>
    <row r="832" spans="1:19" x14ac:dyDescent="0.2">
      <c r="H832" s="6"/>
      <c r="I832" s="6"/>
      <c r="J832" s="6"/>
      <c r="K832" s="6"/>
      <c r="L832" s="6"/>
      <c r="M832" s="6"/>
      <c r="N832" s="51"/>
    </row>
    <row r="834" spans="1:19" ht="31.5" x14ac:dyDescent="0.2">
      <c r="A834" s="262" t="s">
        <v>117</v>
      </c>
      <c r="B834" s="262"/>
      <c r="C834" s="13" t="s">
        <v>118</v>
      </c>
      <c r="D834" s="15" t="s">
        <v>122</v>
      </c>
      <c r="E834" s="15" t="s">
        <v>4</v>
      </c>
      <c r="F834" s="15" t="s">
        <v>123</v>
      </c>
      <c r="G834" s="15" t="s">
        <v>125</v>
      </c>
      <c r="H834" s="52"/>
      <c r="I834" s="290" t="s">
        <v>119</v>
      </c>
      <c r="J834" s="290"/>
      <c r="K834" s="290"/>
      <c r="L834" s="290"/>
      <c r="M834" s="290"/>
      <c r="N834" s="290"/>
      <c r="O834" s="16" t="s">
        <v>122</v>
      </c>
      <c r="P834" s="16" t="s">
        <v>4</v>
      </c>
      <c r="Q834" s="17" t="s">
        <v>336</v>
      </c>
      <c r="R834" s="17" t="s">
        <v>125</v>
      </c>
      <c r="S834" s="20"/>
    </row>
    <row r="835" spans="1:19" x14ac:dyDescent="0.2">
      <c r="A835" s="262"/>
      <c r="B835" s="262"/>
      <c r="C835" s="11" t="s">
        <v>120</v>
      </c>
      <c r="D835" s="12">
        <f t="shared" ref="D835:E837" si="121">SUM(D791,D800,D809,D818,D826)</f>
        <v>1275</v>
      </c>
      <c r="E835" s="9">
        <f t="shared" si="121"/>
        <v>71</v>
      </c>
      <c r="F835" s="267">
        <f>SUM(D835:D837)</f>
        <v>1985</v>
      </c>
      <c r="G835" s="267">
        <f>SUM(E835:E837)</f>
        <v>136.5</v>
      </c>
      <c r="H835" s="44"/>
      <c r="I835" s="291" t="s">
        <v>7</v>
      </c>
      <c r="J835" s="291"/>
      <c r="K835" s="291"/>
      <c r="L835" s="291"/>
      <c r="M835" s="291"/>
      <c r="N835" s="291"/>
      <c r="O835" s="12">
        <f t="shared" ref="O835:P837" si="122">SUM(O791,O800,O809,O818,O826)</f>
        <v>620</v>
      </c>
      <c r="P835" s="12">
        <f t="shared" si="122"/>
        <v>35.5</v>
      </c>
      <c r="Q835" s="272">
        <f>SUM(O835:O837)</f>
        <v>3275</v>
      </c>
      <c r="R835" s="272">
        <f>SUM(P835:P837)</f>
        <v>163.5</v>
      </c>
      <c r="S835" s="19"/>
    </row>
    <row r="836" spans="1:19" x14ac:dyDescent="0.2">
      <c r="A836" s="262"/>
      <c r="B836" s="262"/>
      <c r="C836" s="11" t="s">
        <v>7</v>
      </c>
      <c r="D836" s="12">
        <f t="shared" si="121"/>
        <v>420</v>
      </c>
      <c r="E836" s="9">
        <f t="shared" si="121"/>
        <v>25.5</v>
      </c>
      <c r="F836" s="267"/>
      <c r="G836" s="267"/>
      <c r="H836" s="44"/>
      <c r="I836" s="291" t="s">
        <v>19</v>
      </c>
      <c r="J836" s="291"/>
      <c r="K836" s="291"/>
      <c r="L836" s="291"/>
      <c r="M836" s="291"/>
      <c r="N836" s="291"/>
      <c r="O836" s="12">
        <f t="shared" si="122"/>
        <v>1095</v>
      </c>
      <c r="P836" s="12">
        <f t="shared" si="122"/>
        <v>70</v>
      </c>
      <c r="Q836" s="273"/>
      <c r="R836" s="273"/>
      <c r="S836" s="19"/>
    </row>
    <row r="837" spans="1:19" x14ac:dyDescent="0.2">
      <c r="A837" s="262"/>
      <c r="B837" s="262"/>
      <c r="C837" s="11" t="s">
        <v>8</v>
      </c>
      <c r="D837" s="12">
        <f t="shared" si="121"/>
        <v>290</v>
      </c>
      <c r="E837" s="9">
        <f t="shared" si="121"/>
        <v>40</v>
      </c>
      <c r="F837" s="267"/>
      <c r="G837" s="267"/>
      <c r="H837" s="3"/>
      <c r="I837" s="291" t="s">
        <v>121</v>
      </c>
      <c r="J837" s="291"/>
      <c r="K837" s="291"/>
      <c r="L837" s="291"/>
      <c r="M837" s="291"/>
      <c r="N837" s="291"/>
      <c r="O837" s="12">
        <f t="shared" si="122"/>
        <v>1560</v>
      </c>
      <c r="P837" s="12">
        <f t="shared" si="122"/>
        <v>58</v>
      </c>
      <c r="Q837" s="274"/>
      <c r="R837" s="274"/>
    </row>
    <row r="838" spans="1:19" x14ac:dyDescent="0.2">
      <c r="A838" s="262"/>
      <c r="B838" s="262"/>
      <c r="F838" s="19"/>
    </row>
    <row r="839" spans="1:19" x14ac:dyDescent="0.2">
      <c r="A839" s="262"/>
      <c r="B839" s="262"/>
      <c r="C839" s="11" t="s">
        <v>27</v>
      </c>
      <c r="D839" s="10">
        <f>SUM(D795,D804,D813,D822,D830)</f>
        <v>21</v>
      </c>
      <c r="E839" s="19"/>
      <c r="H839" s="269" t="s">
        <v>398</v>
      </c>
      <c r="I839" s="270"/>
      <c r="J839" s="270"/>
      <c r="K839" s="270"/>
      <c r="L839" s="270"/>
      <c r="M839" s="271"/>
      <c r="N839" s="25">
        <f>SUM(F835,Q835)</f>
        <v>5260</v>
      </c>
    </row>
    <row r="840" spans="1:19" x14ac:dyDescent="0.2">
      <c r="H840" s="269" t="s">
        <v>399</v>
      </c>
      <c r="I840" s="270"/>
      <c r="J840" s="270"/>
      <c r="K840" s="270"/>
      <c r="L840" s="270"/>
      <c r="M840" s="271"/>
      <c r="N840" s="25">
        <f>SUM(G835,R835)</f>
        <v>300</v>
      </c>
    </row>
    <row r="844" spans="1:19" ht="24" customHeight="1" x14ac:dyDescent="0.2">
      <c r="B844" s="289" t="s">
        <v>400</v>
      </c>
      <c r="C844" s="289"/>
      <c r="D844" s="54">
        <f>SUM(Q835)</f>
        <v>3275</v>
      </c>
    </row>
    <row r="845" spans="1:19" ht="24" customHeight="1" x14ac:dyDescent="0.2">
      <c r="B845" s="288" t="s">
        <v>401</v>
      </c>
      <c r="C845" s="288"/>
      <c r="D845" s="55">
        <f>SUM(R835)</f>
        <v>163.5</v>
      </c>
    </row>
    <row r="846" spans="1:19" ht="25.15" customHeight="1" x14ac:dyDescent="0.2">
      <c r="C846" s="53" t="s">
        <v>402</v>
      </c>
      <c r="D846" s="55">
        <v>300</v>
      </c>
    </row>
    <row r="847" spans="1:19" ht="26.45" customHeight="1" x14ac:dyDescent="0.2">
      <c r="B847" s="3"/>
      <c r="C847" s="18" t="s">
        <v>403</v>
      </c>
      <c r="D847" s="139">
        <f>D845/D846*100%</f>
        <v>0.54500000000000004</v>
      </c>
    </row>
    <row r="848" spans="1:19" x14ac:dyDescent="0.2">
      <c r="B848" s="3"/>
    </row>
  </sheetData>
  <mergeCells count="525">
    <mergeCell ref="Q826:Q828"/>
    <mergeCell ref="R826:R828"/>
    <mergeCell ref="I835:N835"/>
    <mergeCell ref="Q835:Q837"/>
    <mergeCell ref="R835:R837"/>
    <mergeCell ref="I836:N836"/>
    <mergeCell ref="I837:N837"/>
    <mergeCell ref="I802:N802"/>
    <mergeCell ref="G800:G802"/>
    <mergeCell ref="R800:R802"/>
    <mergeCell ref="Q800:Q802"/>
    <mergeCell ref="H804:M804"/>
    <mergeCell ref="H805:M805"/>
    <mergeCell ref="I810:N810"/>
    <mergeCell ref="I809:N809"/>
    <mergeCell ref="I811:N811"/>
    <mergeCell ref="I808:N808"/>
    <mergeCell ref="Q809:Q811"/>
    <mergeCell ref="R809:R811"/>
    <mergeCell ref="G809:G811"/>
    <mergeCell ref="Q818:Q820"/>
    <mergeCell ref="R818:R820"/>
    <mergeCell ref="H813:M813"/>
    <mergeCell ref="I790:N790"/>
    <mergeCell ref="F791:F793"/>
    <mergeCell ref="G791:G793"/>
    <mergeCell ref="B845:C845"/>
    <mergeCell ref="B844:C844"/>
    <mergeCell ref="H839:M839"/>
    <mergeCell ref="I834:N834"/>
    <mergeCell ref="H814:M814"/>
    <mergeCell ref="H822:M822"/>
    <mergeCell ref="H823:M823"/>
    <mergeCell ref="H830:M830"/>
    <mergeCell ref="H831:M831"/>
    <mergeCell ref="I826:N826"/>
    <mergeCell ref="I827:N827"/>
    <mergeCell ref="I828:N828"/>
    <mergeCell ref="I825:N825"/>
    <mergeCell ref="I817:N817"/>
    <mergeCell ref="I818:N818"/>
    <mergeCell ref="I819:N819"/>
    <mergeCell ref="I820:N820"/>
    <mergeCell ref="H840:M840"/>
    <mergeCell ref="I799:N799"/>
    <mergeCell ref="I800:N800"/>
    <mergeCell ref="I801:N801"/>
    <mergeCell ref="P8:R8"/>
    <mergeCell ref="P85:W85"/>
    <mergeCell ref="P86:R86"/>
    <mergeCell ref="P172:W172"/>
    <mergeCell ref="P173:R173"/>
    <mergeCell ref="P250:W250"/>
    <mergeCell ref="P251:R251"/>
    <mergeCell ref="O625:W625"/>
    <mergeCell ref="S173:U173"/>
    <mergeCell ref="A96:W96"/>
    <mergeCell ref="A106:C106"/>
    <mergeCell ref="A107:W107"/>
    <mergeCell ref="A111:C111"/>
    <mergeCell ref="A112:W112"/>
    <mergeCell ref="A114:C114"/>
    <mergeCell ref="A117:C117"/>
    <mergeCell ref="D99:D102"/>
    <mergeCell ref="E99:E102"/>
    <mergeCell ref="F99:F102"/>
    <mergeCell ref="G99:G102"/>
    <mergeCell ref="C247:N247"/>
    <mergeCell ref="C399:N399"/>
    <mergeCell ref="A244:B244"/>
    <mergeCell ref="O245:W245"/>
    <mergeCell ref="O244:W244"/>
    <mergeCell ref="B401:B404"/>
    <mergeCell ref="C401:C404"/>
    <mergeCell ref="D402:D404"/>
    <mergeCell ref="E402:E404"/>
    <mergeCell ref="F402:F404"/>
    <mergeCell ref="D401:F401"/>
    <mergeCell ref="G401:W401"/>
    <mergeCell ref="J403:L403"/>
    <mergeCell ref="M403:O403"/>
    <mergeCell ref="A289:C289"/>
    <mergeCell ref="A368:C368"/>
    <mergeCell ref="A364:C364"/>
    <mergeCell ref="A397:B397"/>
    <mergeCell ref="A398:B398"/>
    <mergeCell ref="A285:C285"/>
    <mergeCell ref="A288:C288"/>
    <mergeCell ref="A323:B323"/>
    <mergeCell ref="C326:N326"/>
    <mergeCell ref="D328:F328"/>
    <mergeCell ref="G328:W328"/>
    <mergeCell ref="G330:I330"/>
    <mergeCell ref="A340:A344"/>
    <mergeCell ref="B340:C340"/>
    <mergeCell ref="A202:C202"/>
    <mergeCell ref="A205:C205"/>
    <mergeCell ref="F413:F416"/>
    <mergeCell ref="A354:C354"/>
    <mergeCell ref="A357:C357"/>
    <mergeCell ref="G478:I478"/>
    <mergeCell ref="C545:N545"/>
    <mergeCell ref="A245:B245"/>
    <mergeCell ref="A209:C209"/>
    <mergeCell ref="A275:C275"/>
    <mergeCell ref="A473:B473"/>
    <mergeCell ref="A476:A479"/>
    <mergeCell ref="B476:B479"/>
    <mergeCell ref="C476:C479"/>
    <mergeCell ref="A509:C509"/>
    <mergeCell ref="A369:W369"/>
    <mergeCell ref="J330:L330"/>
    <mergeCell ref="C323:N323"/>
    <mergeCell ref="C325:N325"/>
    <mergeCell ref="O323:W323"/>
    <mergeCell ref="A324:B324"/>
    <mergeCell ref="O324:W324"/>
    <mergeCell ref="S330:U330"/>
    <mergeCell ref="P329:W329"/>
    <mergeCell ref="A183:A186"/>
    <mergeCell ref="C185:C186"/>
    <mergeCell ref="B183:C183"/>
    <mergeCell ref="D184:D186"/>
    <mergeCell ref="E184:E186"/>
    <mergeCell ref="A199:C199"/>
    <mergeCell ref="A686:C686"/>
    <mergeCell ref="A661:C661"/>
    <mergeCell ref="A662:C662"/>
    <mergeCell ref="A667:C667"/>
    <mergeCell ref="A671:C671"/>
    <mergeCell ref="A682:C682"/>
    <mergeCell ref="A212:C212"/>
    <mergeCell ref="A625:B625"/>
    <mergeCell ref="C341:C344"/>
    <mergeCell ref="A360:C360"/>
    <mergeCell ref="C398:N398"/>
    <mergeCell ref="A417:C417"/>
    <mergeCell ref="A425:C425"/>
    <mergeCell ref="A428:C428"/>
    <mergeCell ref="A502:C502"/>
    <mergeCell ref="A505:C505"/>
    <mergeCell ref="A485:C485"/>
    <mergeCell ref="E413:E416"/>
    <mergeCell ref="F800:F802"/>
    <mergeCell ref="F818:F820"/>
    <mergeCell ref="F826:F828"/>
    <mergeCell ref="F809:F811"/>
    <mergeCell ref="G818:G820"/>
    <mergeCell ref="F835:F837"/>
    <mergeCell ref="G835:G837"/>
    <mergeCell ref="G826:G828"/>
    <mergeCell ref="A834:B839"/>
    <mergeCell ref="A825:B830"/>
    <mergeCell ref="A817:B822"/>
    <mergeCell ref="A808:B814"/>
    <mergeCell ref="A799:B805"/>
    <mergeCell ref="A790:B796"/>
    <mergeCell ref="A729:C729"/>
    <mergeCell ref="A656:C656"/>
    <mergeCell ref="A657:C657"/>
    <mergeCell ref="A785:B785"/>
    <mergeCell ref="C706:N706"/>
    <mergeCell ref="A786:B786"/>
    <mergeCell ref="A687:C687"/>
    <mergeCell ref="O785:W785"/>
    <mergeCell ref="A784:B784"/>
    <mergeCell ref="A714:C714"/>
    <mergeCell ref="A717:C717"/>
    <mergeCell ref="A720:C720"/>
    <mergeCell ref="A723:C723"/>
    <mergeCell ref="A726:C726"/>
    <mergeCell ref="O784:W784"/>
    <mergeCell ref="C784:M784"/>
    <mergeCell ref="R791:R793"/>
    <mergeCell ref="H795:M795"/>
    <mergeCell ref="H796:M796"/>
    <mergeCell ref="Q791:Q793"/>
    <mergeCell ref="I791:N791"/>
    <mergeCell ref="I792:N792"/>
    <mergeCell ref="I793:N793"/>
    <mergeCell ref="E190:E191"/>
    <mergeCell ref="A246:B246"/>
    <mergeCell ref="A249:A252"/>
    <mergeCell ref="B249:B252"/>
    <mergeCell ref="C249:C252"/>
    <mergeCell ref="D250:D252"/>
    <mergeCell ref="E250:E252"/>
    <mergeCell ref="F250:F252"/>
    <mergeCell ref="D341:D344"/>
    <mergeCell ref="E341:E344"/>
    <mergeCell ref="F329:F331"/>
    <mergeCell ref="A190:A191"/>
    <mergeCell ref="B190:B191"/>
    <mergeCell ref="D190:D191"/>
    <mergeCell ref="A266:C266"/>
    <mergeCell ref="A255:C255"/>
    <mergeCell ref="A258:C258"/>
    <mergeCell ref="A261:A264"/>
    <mergeCell ref="B261:C261"/>
    <mergeCell ref="D262:D264"/>
    <mergeCell ref="E262:E264"/>
    <mergeCell ref="F262:F264"/>
    <mergeCell ref="C263:C264"/>
    <mergeCell ref="D261:W261"/>
    <mergeCell ref="B195:B196"/>
    <mergeCell ref="F341:F344"/>
    <mergeCell ref="A345:C345"/>
    <mergeCell ref="V330:W330"/>
    <mergeCell ref="A195:A196"/>
    <mergeCell ref="D195:D196"/>
    <mergeCell ref="E195:E196"/>
    <mergeCell ref="F195:F196"/>
    <mergeCell ref="V251:W251"/>
    <mergeCell ref="G251:I251"/>
    <mergeCell ref="G250:O250"/>
    <mergeCell ref="M251:O251"/>
    <mergeCell ref="S251:U251"/>
    <mergeCell ref="D249:F249"/>
    <mergeCell ref="G249:W249"/>
    <mergeCell ref="C244:N244"/>
    <mergeCell ref="C246:N246"/>
    <mergeCell ref="J251:L251"/>
    <mergeCell ref="A278:C278"/>
    <mergeCell ref="A281:C281"/>
    <mergeCell ref="A325:B325"/>
    <mergeCell ref="A328:A331"/>
    <mergeCell ref="B328:B331"/>
    <mergeCell ref="M330:O330"/>
    <mergeCell ref="A1:B1"/>
    <mergeCell ref="C1:N1"/>
    <mergeCell ref="A3:B3"/>
    <mergeCell ref="C2:N2"/>
    <mergeCell ref="E7:E9"/>
    <mergeCell ref="A115:W115"/>
    <mergeCell ref="A118:W118"/>
    <mergeCell ref="A167:B167"/>
    <mergeCell ref="C167:N167"/>
    <mergeCell ref="O167:W167"/>
    <mergeCell ref="A120:C120"/>
    <mergeCell ref="A121:W121"/>
    <mergeCell ref="A122:W122"/>
    <mergeCell ref="A125:C125"/>
    <mergeCell ref="A126:W126"/>
    <mergeCell ref="A128:C128"/>
    <mergeCell ref="O1:W1"/>
    <mergeCell ref="O2:W2"/>
    <mergeCell ref="D7:D9"/>
    <mergeCell ref="A10:W10"/>
    <mergeCell ref="A57:C57"/>
    <mergeCell ref="A58:W58"/>
    <mergeCell ref="F7:F9"/>
    <mergeCell ref="A98:A102"/>
    <mergeCell ref="A2:B2"/>
    <mergeCell ref="C3:N3"/>
    <mergeCell ref="C6:C9"/>
    <mergeCell ref="B6:B9"/>
    <mergeCell ref="A6:A9"/>
    <mergeCell ref="A22:C22"/>
    <mergeCell ref="A23:W23"/>
    <mergeCell ref="A15:A18"/>
    <mergeCell ref="C15:C18"/>
    <mergeCell ref="D15:D18"/>
    <mergeCell ref="E15:E18"/>
    <mergeCell ref="F15:F18"/>
    <mergeCell ref="J8:L8"/>
    <mergeCell ref="D6:F6"/>
    <mergeCell ref="G6:W6"/>
    <mergeCell ref="V8:W8"/>
    <mergeCell ref="S8:U8"/>
    <mergeCell ref="G7:O7"/>
    <mergeCell ref="M8:O8"/>
    <mergeCell ref="G8:I8"/>
    <mergeCell ref="G16:G18"/>
    <mergeCell ref="G15:W15"/>
    <mergeCell ref="C4:N4"/>
    <mergeCell ref="P7:W7"/>
    <mergeCell ref="A43:W43"/>
    <mergeCell ref="A45:C45"/>
    <mergeCell ref="A46:W46"/>
    <mergeCell ref="G86:I86"/>
    <mergeCell ref="M86:O86"/>
    <mergeCell ref="A48:C48"/>
    <mergeCell ref="A49:W49"/>
    <mergeCell ref="A51:C51"/>
    <mergeCell ref="A52:W52"/>
    <mergeCell ref="A53:W53"/>
    <mergeCell ref="A60:C60"/>
    <mergeCell ref="D84:F84"/>
    <mergeCell ref="G84:W84"/>
    <mergeCell ref="S86:U86"/>
    <mergeCell ref="V86:W86"/>
    <mergeCell ref="F85:F87"/>
    <mergeCell ref="G85:O85"/>
    <mergeCell ref="J86:L86"/>
    <mergeCell ref="A81:B81"/>
    <mergeCell ref="G63:O63"/>
    <mergeCell ref="A38:C38"/>
    <mergeCell ref="F26:F28"/>
    <mergeCell ref="A79:B79"/>
    <mergeCell ref="C79:N79"/>
    <mergeCell ref="O79:W79"/>
    <mergeCell ref="A80:B80"/>
    <mergeCell ref="C80:N80"/>
    <mergeCell ref="O80:W80"/>
    <mergeCell ref="A61:C61"/>
    <mergeCell ref="A29:A31"/>
    <mergeCell ref="D29:D31"/>
    <mergeCell ref="E29:E31"/>
    <mergeCell ref="G29:G31"/>
    <mergeCell ref="H29:W29"/>
    <mergeCell ref="C29:C31"/>
    <mergeCell ref="A26:A28"/>
    <mergeCell ref="C26:C28"/>
    <mergeCell ref="H26:W26"/>
    <mergeCell ref="F29:F31"/>
    <mergeCell ref="D26:D28"/>
    <mergeCell ref="E26:E28"/>
    <mergeCell ref="G26:G28"/>
    <mergeCell ref="A39:W39"/>
    <mergeCell ref="A42:C42"/>
    <mergeCell ref="B98:C98"/>
    <mergeCell ref="D98:W98"/>
    <mergeCell ref="C99:C102"/>
    <mergeCell ref="A129:C129"/>
    <mergeCell ref="A166:B166"/>
    <mergeCell ref="C166:N166"/>
    <mergeCell ref="O166:W166"/>
    <mergeCell ref="A88:W88"/>
    <mergeCell ref="C81:N81"/>
    <mergeCell ref="C82:N82"/>
    <mergeCell ref="A84:A87"/>
    <mergeCell ref="A95:C95"/>
    <mergeCell ref="B84:B87"/>
    <mergeCell ref="C84:C87"/>
    <mergeCell ref="C169:N169"/>
    <mergeCell ref="A171:A174"/>
    <mergeCell ref="B171:B174"/>
    <mergeCell ref="C171:C174"/>
    <mergeCell ref="D183:W183"/>
    <mergeCell ref="D85:D87"/>
    <mergeCell ref="E85:E87"/>
    <mergeCell ref="F190:F191"/>
    <mergeCell ref="D172:D174"/>
    <mergeCell ref="E172:E174"/>
    <mergeCell ref="F172:F174"/>
    <mergeCell ref="G172:O172"/>
    <mergeCell ref="F184:F186"/>
    <mergeCell ref="V173:W173"/>
    <mergeCell ref="A177:C177"/>
    <mergeCell ref="A180:C180"/>
    <mergeCell ref="A188:C188"/>
    <mergeCell ref="M173:O173"/>
    <mergeCell ref="G173:I173"/>
    <mergeCell ref="G171:W171"/>
    <mergeCell ref="D171:F171"/>
    <mergeCell ref="J173:L173"/>
    <mergeCell ref="A168:B168"/>
    <mergeCell ref="C168:N168"/>
    <mergeCell ref="A705:B705"/>
    <mergeCell ref="A708:A711"/>
    <mergeCell ref="B708:B711"/>
    <mergeCell ref="C708:C711"/>
    <mergeCell ref="A431:C431"/>
    <mergeCell ref="A407:C407"/>
    <mergeCell ref="A410:C410"/>
    <mergeCell ref="A412:A416"/>
    <mergeCell ref="A672:C672"/>
    <mergeCell ref="A676:C676"/>
    <mergeCell ref="A512:C512"/>
    <mergeCell ref="A491:A492"/>
    <mergeCell ref="B491:B492"/>
    <mergeCell ref="A703:B703"/>
    <mergeCell ref="A647:C647"/>
    <mergeCell ref="A666:C666"/>
    <mergeCell ref="A677:C677"/>
    <mergeCell ref="A626:B626"/>
    <mergeCell ref="A629:A632"/>
    <mergeCell ref="B629:B632"/>
    <mergeCell ref="C629:C632"/>
    <mergeCell ref="A514:W514"/>
    <mergeCell ref="A587:W587"/>
    <mergeCell ref="D656:W656"/>
    <mergeCell ref="G629:W629"/>
    <mergeCell ref="A544:B544"/>
    <mergeCell ref="O544:W544"/>
    <mergeCell ref="A545:B545"/>
    <mergeCell ref="P478:R478"/>
    <mergeCell ref="A644:C644"/>
    <mergeCell ref="A370:W370"/>
    <mergeCell ref="A543:B543"/>
    <mergeCell ref="B412:C412"/>
    <mergeCell ref="C413:C416"/>
    <mergeCell ref="A401:A404"/>
    <mergeCell ref="O396:W396"/>
    <mergeCell ref="D413:D416"/>
    <mergeCell ref="P630:W630"/>
    <mergeCell ref="P631:R631"/>
    <mergeCell ref="A624:B624"/>
    <mergeCell ref="A586:C586"/>
    <mergeCell ref="C546:N546"/>
    <mergeCell ref="A439:C439"/>
    <mergeCell ref="A513:C513"/>
    <mergeCell ref="A582:C582"/>
    <mergeCell ref="A585:C585"/>
    <mergeCell ref="A435:C435"/>
    <mergeCell ref="D477:D479"/>
    <mergeCell ref="A681:C681"/>
    <mergeCell ref="G709:O709"/>
    <mergeCell ref="D671:W671"/>
    <mergeCell ref="D681:W681"/>
    <mergeCell ref="D676:W676"/>
    <mergeCell ref="A704:B704"/>
    <mergeCell ref="G329:O329"/>
    <mergeCell ref="S631:U631"/>
    <mergeCell ref="A367:C367"/>
    <mergeCell ref="C396:N396"/>
    <mergeCell ref="C473:N473"/>
    <mergeCell ref="G477:O477"/>
    <mergeCell ref="D476:F476"/>
    <mergeCell ref="C474:N474"/>
    <mergeCell ref="G476:W476"/>
    <mergeCell ref="A440:W440"/>
    <mergeCell ref="A441:W441"/>
    <mergeCell ref="P330:R330"/>
    <mergeCell ref="A334:C334"/>
    <mergeCell ref="C328:C331"/>
    <mergeCell ref="D329:D331"/>
    <mergeCell ref="E329:E331"/>
    <mergeCell ref="A396:B396"/>
    <mergeCell ref="A471:B471"/>
    <mergeCell ref="A588:W588"/>
    <mergeCell ref="G631:I631"/>
    <mergeCell ref="G630:O630"/>
    <mergeCell ref="O624:W624"/>
    <mergeCell ref="A572:C572"/>
    <mergeCell ref="A575:C575"/>
    <mergeCell ref="P709:W709"/>
    <mergeCell ref="P710:R710"/>
    <mergeCell ref="D666:W666"/>
    <mergeCell ref="D661:W661"/>
    <mergeCell ref="C703:N703"/>
    <mergeCell ref="C705:N705"/>
    <mergeCell ref="S710:U710"/>
    <mergeCell ref="V710:W710"/>
    <mergeCell ref="O703:W703"/>
    <mergeCell ref="O704:W704"/>
    <mergeCell ref="D709:D711"/>
    <mergeCell ref="D708:F708"/>
    <mergeCell ref="G708:W708"/>
    <mergeCell ref="J710:L710"/>
    <mergeCell ref="M710:O710"/>
    <mergeCell ref="E709:E711"/>
    <mergeCell ref="F709:F711"/>
    <mergeCell ref="G710:I710"/>
    <mergeCell ref="B548:B551"/>
    <mergeCell ref="C548:C551"/>
    <mergeCell ref="D549:D551"/>
    <mergeCell ref="G549:O549"/>
    <mergeCell ref="G550:I550"/>
    <mergeCell ref="D548:F548"/>
    <mergeCell ref="J550:L550"/>
    <mergeCell ref="F549:F551"/>
    <mergeCell ref="S550:U550"/>
    <mergeCell ref="P549:W549"/>
    <mergeCell ref="P550:R550"/>
    <mergeCell ref="V550:W550"/>
    <mergeCell ref="E549:E551"/>
    <mergeCell ref="M550:O550"/>
    <mergeCell ref="A499:C499"/>
    <mergeCell ref="O543:W543"/>
    <mergeCell ref="C543:N543"/>
    <mergeCell ref="A515:W515"/>
    <mergeCell ref="A638:C638"/>
    <mergeCell ref="A641:C641"/>
    <mergeCell ref="A654:C654"/>
    <mergeCell ref="A650:C650"/>
    <mergeCell ref="A554:C554"/>
    <mergeCell ref="A557:C557"/>
    <mergeCell ref="A560:C560"/>
    <mergeCell ref="A569:C569"/>
    <mergeCell ref="C627:N627"/>
    <mergeCell ref="D629:F629"/>
    <mergeCell ref="C624:N624"/>
    <mergeCell ref="J631:L631"/>
    <mergeCell ref="M631:O631"/>
    <mergeCell ref="A635:C635"/>
    <mergeCell ref="D630:D632"/>
    <mergeCell ref="E630:E632"/>
    <mergeCell ref="F630:F632"/>
    <mergeCell ref="C626:N626"/>
    <mergeCell ref="V631:W631"/>
    <mergeCell ref="A548:A551"/>
    <mergeCell ref="G548:W548"/>
    <mergeCell ref="F477:F479"/>
    <mergeCell ref="O397:W397"/>
    <mergeCell ref="P403:R403"/>
    <mergeCell ref="P477:W477"/>
    <mergeCell ref="S403:U403"/>
    <mergeCell ref="V403:W403"/>
    <mergeCell ref="G402:O402"/>
    <mergeCell ref="G403:I403"/>
    <mergeCell ref="P402:W402"/>
    <mergeCell ref="S478:U478"/>
    <mergeCell ref="V478:W478"/>
    <mergeCell ref="F491:F492"/>
    <mergeCell ref="M478:O478"/>
    <mergeCell ref="J478:L478"/>
    <mergeCell ref="O471:W471"/>
    <mergeCell ref="O472:W472"/>
    <mergeCell ref="C471:N471"/>
    <mergeCell ref="E477:E479"/>
    <mergeCell ref="A488:C488"/>
    <mergeCell ref="C491:C492"/>
    <mergeCell ref="U491:U492"/>
    <mergeCell ref="T491:T492"/>
    <mergeCell ref="S491:S492"/>
    <mergeCell ref="I491:I492"/>
    <mergeCell ref="H491:H492"/>
    <mergeCell ref="G491:G492"/>
    <mergeCell ref="A337:C337"/>
    <mergeCell ref="A438:C438"/>
    <mergeCell ref="A482:C482"/>
    <mergeCell ref="D491:D492"/>
    <mergeCell ref="E491:E492"/>
    <mergeCell ref="A472:B472"/>
  </mergeCells>
  <phoneticPr fontId="0" type="noConversion"/>
  <printOptions horizontalCentered="1" verticalCentered="1"/>
  <pageMargins left="0.27559055118110237" right="0.19685039370078741" top="0.19685039370078741" bottom="0.19685039370078741" header="0.19685039370078741" footer="0.11811023622047245"/>
  <pageSetup paperSize="9" scale="45" orientation="landscape" r:id="rId1"/>
  <headerFooter alignWithMargins="0">
    <oddFooter>&amp;C&amp;"Times New Roman,Pogrubiona"Plan studiów - Fizjoterapia 2021-2026</oddFooter>
  </headerFooter>
  <rowBreaks count="10" manualBreakCount="10">
    <brk id="76" max="16383" man="1"/>
    <brk id="160" max="22" man="1"/>
    <brk id="240" max="16383" man="1"/>
    <brk id="319" max="16383" man="1"/>
    <brk id="391" max="16383" man="1"/>
    <brk id="466" max="16383" man="1"/>
    <brk id="538" max="16383" man="1"/>
    <brk id="620" max="16383" man="1"/>
    <brk id="701" max="16383" man="1"/>
    <brk id="780" max="16383" man="1"/>
  </rowBreaks>
  <ignoredErrors>
    <ignoredError sqref="D342:E344 D414:E416 D492:E492 D15" formulaRange="1"/>
    <ignoredError sqref="E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 FZ 2022-2027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Jolanta Moritz</cp:lastModifiedBy>
  <cp:lastPrinted>2021-12-20T17:57:03Z</cp:lastPrinted>
  <dcterms:created xsi:type="dcterms:W3CDTF">1997-02-26T13:46:56Z</dcterms:created>
  <dcterms:modified xsi:type="dcterms:W3CDTF">2025-05-26T10:18:31Z</dcterms:modified>
</cp:coreProperties>
</file>