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Położnictwo\I stopnia\"/>
    </mc:Choice>
  </mc:AlternateContent>
  <xr:revisionPtr revIDLastSave="0" documentId="8_{8D6AFDB4-1A05-4A16-91A0-1E8F24ADBBBD}" xr6:coauthVersionLast="36" xr6:coauthVersionMax="36" xr10:uidLastSave="{00000000-0000-0000-0000-000000000000}"/>
  <bookViews>
    <workbookView xWindow="0" yWindow="0" windowWidth="28800" windowHeight="11505" activeTab="2" xr2:uid="{00000000-000D-0000-FFFF-FFFF00000000}"/>
  </bookViews>
  <sheets>
    <sheet name="I i II semestr" sheetId="1" r:id="rId1"/>
    <sheet name="III i IV semestr" sheetId="5" r:id="rId2"/>
    <sheet name="V i VI semestr" sheetId="6" r:id="rId3"/>
  </sheets>
  <definedNames>
    <definedName name="_xlnm.Print_Area" localSheetId="0">'I i II semestr'!$A$1:$V$76</definedName>
    <definedName name="_xlnm.Print_Area" localSheetId="1">'III i IV semestr'!$A$1:$V$90</definedName>
    <definedName name="_xlnm.Print_Area" localSheetId="2">'V i VI semestr'!$A$1:$V$93</definedName>
  </definedNames>
  <calcPr calcId="191029"/>
</workbook>
</file>

<file path=xl/calcChain.xml><?xml version="1.0" encoding="utf-8"?>
<calcChain xmlns="http://schemas.openxmlformats.org/spreadsheetml/2006/main">
  <c r="E32" i="6" l="1"/>
  <c r="E22" i="5"/>
  <c r="E61" i="6"/>
  <c r="E58" i="6"/>
  <c r="F32" i="6"/>
  <c r="F58" i="6"/>
  <c r="E24" i="1"/>
  <c r="E22" i="1"/>
  <c r="E27" i="1" s="1"/>
  <c r="E23" i="1"/>
  <c r="E25" i="1"/>
  <c r="E26" i="1"/>
  <c r="F24" i="1"/>
  <c r="F25" i="1"/>
  <c r="F27" i="1" s="1"/>
  <c r="F26" i="1"/>
  <c r="F68" i="1"/>
  <c r="F70" i="1" s="1"/>
  <c r="G70" i="1"/>
  <c r="H70" i="1"/>
  <c r="J70" i="1"/>
  <c r="L70" i="1"/>
  <c r="M70" i="1"/>
  <c r="P70" i="1"/>
  <c r="R70" i="1"/>
  <c r="S70" i="1"/>
  <c r="U70" i="1"/>
  <c r="U72" i="1" s="1"/>
  <c r="E68" i="1"/>
  <c r="E70" i="1" s="1"/>
  <c r="E27" i="5"/>
  <c r="F51" i="5"/>
  <c r="F51" i="1"/>
  <c r="F50" i="5"/>
  <c r="F59" i="5" s="1"/>
  <c r="F54" i="5"/>
  <c r="F55" i="5"/>
  <c r="F57" i="5"/>
  <c r="F47" i="5"/>
  <c r="F48" i="5" s="1"/>
  <c r="G48" i="5"/>
  <c r="G59" i="5"/>
  <c r="H48" i="5"/>
  <c r="H59" i="5"/>
  <c r="J48" i="5"/>
  <c r="J63" i="5" s="1"/>
  <c r="J59" i="5"/>
  <c r="L48" i="5"/>
  <c r="L63" i="5" s="1"/>
  <c r="L59" i="5"/>
  <c r="M59" i="5"/>
  <c r="M48" i="5"/>
  <c r="P48" i="5"/>
  <c r="P59" i="5"/>
  <c r="R48" i="5"/>
  <c r="R59" i="5"/>
  <c r="S48" i="5"/>
  <c r="S63" i="5" s="1"/>
  <c r="S59" i="5"/>
  <c r="U48" i="5"/>
  <c r="U59" i="5"/>
  <c r="E50" i="5"/>
  <c r="E51" i="5"/>
  <c r="E53" i="5"/>
  <c r="E54" i="5"/>
  <c r="E55" i="5"/>
  <c r="E59" i="5" s="1"/>
  <c r="E57" i="5"/>
  <c r="E47" i="5"/>
  <c r="E48" i="5"/>
  <c r="F13" i="6"/>
  <c r="F14" i="6"/>
  <c r="F16" i="6"/>
  <c r="F17" i="6"/>
  <c r="F20" i="6"/>
  <c r="F28" i="6" s="1"/>
  <c r="F21" i="6"/>
  <c r="F22" i="6"/>
  <c r="F23" i="6"/>
  <c r="F26" i="6"/>
  <c r="F30" i="6"/>
  <c r="F38" i="6" s="1"/>
  <c r="F36" i="6"/>
  <c r="F37" i="6"/>
  <c r="G14" i="6"/>
  <c r="G39" i="6" s="1"/>
  <c r="G18" i="6"/>
  <c r="G28" i="6"/>
  <c r="G38" i="6"/>
  <c r="H14" i="6"/>
  <c r="H18" i="6"/>
  <c r="H39" i="6" s="1"/>
  <c r="H28" i="6"/>
  <c r="H38" i="6"/>
  <c r="J14" i="6"/>
  <c r="J39" i="6" s="1"/>
  <c r="J18" i="6"/>
  <c r="J28" i="6"/>
  <c r="J38" i="6"/>
  <c r="L14" i="6"/>
  <c r="L18" i="6"/>
  <c r="L28" i="6"/>
  <c r="L38" i="6"/>
  <c r="M14" i="6"/>
  <c r="M39" i="6" s="1"/>
  <c r="M18" i="6"/>
  <c r="M28" i="6"/>
  <c r="M38" i="6"/>
  <c r="P14" i="6"/>
  <c r="P39" i="6" s="1"/>
  <c r="P18" i="6"/>
  <c r="P28" i="6"/>
  <c r="P38" i="6"/>
  <c r="R14" i="6"/>
  <c r="R18" i="6"/>
  <c r="R28" i="6"/>
  <c r="R38" i="6"/>
  <c r="S14" i="6"/>
  <c r="S18" i="6"/>
  <c r="S28" i="6"/>
  <c r="S38" i="6"/>
  <c r="U14" i="6"/>
  <c r="U39" i="6" s="1"/>
  <c r="U18" i="6"/>
  <c r="U28" i="6"/>
  <c r="U38" i="6"/>
  <c r="F17" i="5"/>
  <c r="F28" i="5" s="1"/>
  <c r="F18" i="5"/>
  <c r="F20" i="5"/>
  <c r="F22" i="5"/>
  <c r="F24" i="5"/>
  <c r="F26" i="5"/>
  <c r="G28" i="5"/>
  <c r="H28" i="5"/>
  <c r="J28" i="5"/>
  <c r="L28" i="5"/>
  <c r="M28" i="5"/>
  <c r="M32" i="5" s="1"/>
  <c r="P28" i="5"/>
  <c r="P32" i="5" s="1"/>
  <c r="R28" i="5"/>
  <c r="S28" i="5"/>
  <c r="S32" i="5"/>
  <c r="U28" i="5"/>
  <c r="U32" i="5"/>
  <c r="E17" i="5"/>
  <c r="E28" i="5" s="1"/>
  <c r="E18" i="5"/>
  <c r="E20" i="5"/>
  <c r="E24" i="5"/>
  <c r="E26" i="5"/>
  <c r="F13" i="5"/>
  <c r="F14" i="5" s="1"/>
  <c r="G14" i="5"/>
  <c r="G32" i="5" s="1"/>
  <c r="H14" i="5"/>
  <c r="I32" i="5"/>
  <c r="J14" i="5"/>
  <c r="J32" i="5" s="1"/>
  <c r="K32" i="5"/>
  <c r="L14" i="5"/>
  <c r="L32" i="5" s="1"/>
  <c r="M14" i="5"/>
  <c r="N32" i="5"/>
  <c r="O32" i="5"/>
  <c r="Q32" i="5"/>
  <c r="R14" i="5"/>
  <c r="T32" i="5"/>
  <c r="V32" i="5"/>
  <c r="E13" i="5"/>
  <c r="E14" i="5"/>
  <c r="E24" i="6"/>
  <c r="J55" i="1"/>
  <c r="E50" i="1"/>
  <c r="E51" i="1"/>
  <c r="E36" i="6"/>
  <c r="E21" i="6"/>
  <c r="E20" i="6"/>
  <c r="U32" i="1"/>
  <c r="S32" i="1"/>
  <c r="R32" i="1"/>
  <c r="P32" i="1"/>
  <c r="L32" i="1"/>
  <c r="M32" i="1"/>
  <c r="M33" i="1" s="1"/>
  <c r="J32" i="1"/>
  <c r="G32" i="1"/>
  <c r="H32" i="1"/>
  <c r="U27" i="1"/>
  <c r="S27" i="1"/>
  <c r="S33" i="1" s="1"/>
  <c r="R27" i="1"/>
  <c r="P27" i="1"/>
  <c r="P33" i="1" s="1"/>
  <c r="F30" i="1"/>
  <c r="F29" i="1"/>
  <c r="E29" i="1"/>
  <c r="U55" i="1"/>
  <c r="U58" i="1"/>
  <c r="U66" i="1"/>
  <c r="S66" i="1"/>
  <c r="S72" i="1" s="1"/>
  <c r="R55" i="1"/>
  <c r="R72" i="1" s="1"/>
  <c r="R58" i="1"/>
  <c r="R66" i="1"/>
  <c r="P55" i="1"/>
  <c r="P58" i="1"/>
  <c r="P66" i="1"/>
  <c r="M55" i="1"/>
  <c r="M72" i="1" s="1"/>
  <c r="M58" i="1"/>
  <c r="M66" i="1"/>
  <c r="L55" i="1"/>
  <c r="L58" i="1"/>
  <c r="L66" i="1"/>
  <c r="J58" i="1"/>
  <c r="J66" i="1"/>
  <c r="J72" i="1" s="1"/>
  <c r="H55" i="1"/>
  <c r="H72" i="1" s="1"/>
  <c r="H58" i="1"/>
  <c r="H66" i="1"/>
  <c r="G55" i="1"/>
  <c r="G58" i="1"/>
  <c r="G66" i="1"/>
  <c r="F49" i="1"/>
  <c r="F50" i="1"/>
  <c r="F52" i="1"/>
  <c r="F53" i="1"/>
  <c r="F54" i="1"/>
  <c r="F57" i="1"/>
  <c r="F58" i="1"/>
  <c r="F62" i="1"/>
  <c r="F63" i="1"/>
  <c r="E49" i="1"/>
  <c r="E52" i="1"/>
  <c r="E53" i="1"/>
  <c r="E54" i="1"/>
  <c r="E57" i="1"/>
  <c r="E58" i="1"/>
  <c r="E60" i="1"/>
  <c r="E61" i="1"/>
  <c r="E62" i="1"/>
  <c r="E63" i="1"/>
  <c r="F22" i="1"/>
  <c r="F23" i="1"/>
  <c r="E26" i="6"/>
  <c r="F61" i="5"/>
  <c r="F62" i="5" s="1"/>
  <c r="H31" i="5"/>
  <c r="E31" i="5"/>
  <c r="M55" i="6"/>
  <c r="M65" i="6" s="1"/>
  <c r="M62" i="6"/>
  <c r="F60" i="6"/>
  <c r="F57" i="6"/>
  <c r="F61" i="6"/>
  <c r="F62" i="6" s="1"/>
  <c r="F54" i="6"/>
  <c r="F55" i="6" s="1"/>
  <c r="F65" i="6" s="1"/>
  <c r="U55" i="6"/>
  <c r="U65" i="6" s="1"/>
  <c r="U62" i="6"/>
  <c r="S55" i="6"/>
  <c r="S65" i="6" s="1"/>
  <c r="S62" i="6"/>
  <c r="R55" i="6"/>
  <c r="R62" i="6"/>
  <c r="R65" i="6" s="1"/>
  <c r="P55" i="6"/>
  <c r="P62" i="6"/>
  <c r="L55" i="6"/>
  <c r="L65" i="6" s="1"/>
  <c r="L62" i="6"/>
  <c r="J55" i="6"/>
  <c r="J62" i="6"/>
  <c r="H55" i="6"/>
  <c r="H62" i="6"/>
  <c r="G55" i="6"/>
  <c r="G62" i="6"/>
  <c r="E54" i="6"/>
  <c r="E55" i="6" s="1"/>
  <c r="E57" i="6"/>
  <c r="E62" i="6" s="1"/>
  <c r="E60" i="6"/>
  <c r="E37" i="6"/>
  <c r="F19" i="1"/>
  <c r="E19" i="1"/>
  <c r="E18" i="1"/>
  <c r="F17" i="1"/>
  <c r="E17" i="1"/>
  <c r="E16" i="1"/>
  <c r="E15" i="1"/>
  <c r="E20" i="1" s="1"/>
  <c r="E14" i="1"/>
  <c r="F14" i="1"/>
  <c r="E30" i="6"/>
  <c r="E13" i="6"/>
  <c r="E14" i="6"/>
  <c r="E16" i="6"/>
  <c r="E18" i="6" s="1"/>
  <c r="E17" i="6"/>
  <c r="E22" i="6"/>
  <c r="E23" i="6"/>
  <c r="V18" i="6"/>
  <c r="M62" i="5"/>
  <c r="H62" i="5"/>
  <c r="E62" i="5"/>
  <c r="U20" i="1"/>
  <c r="U33" i="1"/>
  <c r="S20" i="1"/>
  <c r="R20" i="1"/>
  <c r="P20" i="1"/>
  <c r="M20" i="1"/>
  <c r="M27" i="1"/>
  <c r="L20" i="1"/>
  <c r="L27" i="1"/>
  <c r="J20" i="1"/>
  <c r="J27" i="1"/>
  <c r="H20" i="1"/>
  <c r="H27" i="1"/>
  <c r="H33" i="1"/>
  <c r="G20" i="1"/>
  <c r="G33" i="1" s="1"/>
  <c r="G27" i="1"/>
  <c r="F31" i="1"/>
  <c r="F15" i="1"/>
  <c r="F16" i="1"/>
  <c r="F18" i="1"/>
  <c r="F20" i="1" s="1"/>
  <c r="E30" i="1"/>
  <c r="E31" i="1"/>
  <c r="F30" i="5"/>
  <c r="V14" i="6"/>
  <c r="O48" i="5"/>
  <c r="O14" i="6"/>
  <c r="O18" i="6" s="1"/>
  <c r="O32" i="1"/>
  <c r="U63" i="5"/>
  <c r="R63" i="5"/>
  <c r="G63" i="5"/>
  <c r="H32" i="5"/>
  <c r="P65" i="6"/>
  <c r="S39" i="6"/>
  <c r="F18" i="6"/>
  <c r="R39" i="6"/>
  <c r="L39" i="6"/>
  <c r="E38" i="6"/>
  <c r="M63" i="5"/>
  <c r="H63" i="5"/>
  <c r="R32" i="5"/>
  <c r="F39" i="6" l="1"/>
  <c r="E32" i="1"/>
  <c r="E33" i="1" s="1"/>
  <c r="E65" i="6"/>
  <c r="F55" i="1"/>
  <c r="E66" i="1"/>
  <c r="E72" i="1" s="1"/>
  <c r="F66" i="1"/>
  <c r="G65" i="6"/>
  <c r="P72" i="1"/>
  <c r="P63" i="5"/>
  <c r="J33" i="1"/>
  <c r="R33" i="1"/>
  <c r="G72" i="1"/>
  <c r="L72" i="1"/>
  <c r="E63" i="5"/>
  <c r="F32" i="1"/>
  <c r="F33" i="1" s="1"/>
  <c r="E28" i="6"/>
  <c r="E39" i="6" s="1"/>
  <c r="H65" i="6"/>
  <c r="E32" i="5"/>
  <c r="F32" i="5"/>
  <c r="L33" i="1"/>
  <c r="J65" i="6"/>
  <c r="F63" i="5"/>
  <c r="F72" i="1" l="1"/>
</calcChain>
</file>

<file path=xl/sharedStrings.xml><?xml version="1.0" encoding="utf-8"?>
<sst xmlns="http://schemas.openxmlformats.org/spreadsheetml/2006/main" count="783" uniqueCount="211">
  <si>
    <t>Wydział  Nauk o Zdrowiu</t>
  </si>
  <si>
    <r>
      <t xml:space="preserve">Kierunek: </t>
    </r>
    <r>
      <rPr>
        <b/>
        <sz val="12"/>
        <color indexed="10"/>
        <rFont val="Times New Roman"/>
        <family val="1"/>
        <charset val="238"/>
      </rPr>
      <t>POŁOŻNICTWO</t>
    </r>
  </si>
  <si>
    <t>Czas trwania: VI semestrów</t>
  </si>
  <si>
    <t>PLAN STUDIÓW</t>
  </si>
  <si>
    <t xml:space="preserve"> pierwszego stopnia </t>
  </si>
  <si>
    <t>Lp.</t>
  </si>
  <si>
    <t>Przedmiot</t>
  </si>
  <si>
    <t>Jednostka  organizacyjna Uniwersytetu Medycznego w Lublinie odpowiedzialna za realizację dydaktyki w danym zakresie</t>
  </si>
  <si>
    <t>OGÓŁEM</t>
  </si>
  <si>
    <t>SEMESTR I          Zajęcia teoretyczne - 12 tygodni; kształcenie praktyczne zblokowane - 3 tygodnie</t>
  </si>
  <si>
    <t>ZAJĘCIA TEORETYCZNE</t>
  </si>
  <si>
    <t>KSZTAŁCENIE PRAKTYCZNE</t>
  </si>
  <si>
    <t xml:space="preserve">Liczba godzin </t>
  </si>
  <si>
    <t>ECTS</t>
  </si>
  <si>
    <t>wykłady</t>
  </si>
  <si>
    <t>ćwiczenia</t>
  </si>
  <si>
    <t>Zatwierdzona liczebność grupy na ćwiczeniach</t>
  </si>
  <si>
    <t>seminaria</t>
  </si>
  <si>
    <t>Zatwierdzona liczebność grupy na seminarium</t>
  </si>
  <si>
    <t>samokształcenie</t>
  </si>
  <si>
    <t>ECTS zajęcia teoretyczne</t>
  </si>
  <si>
    <t>Forma zaliczenia zajęć teoretycznych</t>
  </si>
  <si>
    <t>zajęcia praktyczne</t>
  </si>
  <si>
    <t>Zatwierdzona liczebność grupy na zajęciach</t>
  </si>
  <si>
    <t>ECTS zajęcia praktyczne</t>
  </si>
  <si>
    <t>praktyki zawodowe</t>
  </si>
  <si>
    <t xml:space="preserve"> ECTS praktyki zawodowe</t>
  </si>
  <si>
    <t>Forma zaliczenia kształcenia praktycznego</t>
  </si>
  <si>
    <t>egzamin</t>
  </si>
  <si>
    <t>zaliczenie/ zaliczenie z oceną</t>
  </si>
  <si>
    <t>Przedmiot obowiązkowy</t>
  </si>
  <si>
    <t>1.</t>
  </si>
  <si>
    <t>BHP nie wliczone w pulę godzin</t>
  </si>
  <si>
    <t>-</t>
  </si>
  <si>
    <t>Zaliczenie</t>
  </si>
  <si>
    <t>Moduł A - Nauki podstawowe</t>
  </si>
  <si>
    <t>2.</t>
  </si>
  <si>
    <t>Anatomia</t>
  </si>
  <si>
    <t xml:space="preserve"> Zakład Anatomii Prawidłowej</t>
  </si>
  <si>
    <t>EGZAMIN</t>
  </si>
  <si>
    <t xml:space="preserve"> -</t>
  </si>
  <si>
    <t>3.</t>
  </si>
  <si>
    <t>Katedra i Zakład Biochemii i Biologii Molekularnej</t>
  </si>
  <si>
    <t>Zaliczenie z oceną</t>
  </si>
  <si>
    <t>4.</t>
  </si>
  <si>
    <t>Katedra i Zakład Biofizyki</t>
  </si>
  <si>
    <t>5.</t>
  </si>
  <si>
    <t>6.</t>
  </si>
  <si>
    <t>Fizjologia</t>
  </si>
  <si>
    <t>Katedra i Zakład Fizjologii Człowieka</t>
  </si>
  <si>
    <t>7.</t>
  </si>
  <si>
    <t>RAZEM:</t>
  </si>
  <si>
    <t>Moduł B - Nauki społeczne i humanistyczne</t>
  </si>
  <si>
    <t>8.</t>
  </si>
  <si>
    <t>Zdrowie Publiczne</t>
  </si>
  <si>
    <t>9.</t>
  </si>
  <si>
    <t>Pedagogika</t>
  </si>
  <si>
    <t>10.</t>
  </si>
  <si>
    <t>Psychologia</t>
  </si>
  <si>
    <t>ogólna</t>
  </si>
  <si>
    <t>prokreacyjna i prenatalna</t>
  </si>
  <si>
    <t>11.</t>
  </si>
  <si>
    <t>Socjologia</t>
  </si>
  <si>
    <t>_</t>
  </si>
  <si>
    <t>Moduł C -  Nauki w zakresie podstaw opieki położniczej/ Moduł E - Zajęcia praktyczne/ Moduł F - Praktyki zawodowe</t>
  </si>
  <si>
    <t>12.</t>
  </si>
  <si>
    <t>Etyka zawodu położnej</t>
  </si>
  <si>
    <t>13.</t>
  </si>
  <si>
    <t>Podstawy opieki położniczej</t>
  </si>
  <si>
    <t>14.</t>
  </si>
  <si>
    <r>
      <rPr>
        <sz val="12"/>
        <rFont val="Times New Roman"/>
        <family val="1"/>
        <charset val="238"/>
      </rPr>
      <t xml:space="preserve">Podstawy opieki położniczej: </t>
    </r>
    <r>
      <rPr>
        <b/>
        <sz val="12"/>
        <rFont val="Times New Roman"/>
        <family val="1"/>
        <charset val="238"/>
      </rPr>
      <t>Podstawy pielęgniarstwa</t>
    </r>
  </si>
  <si>
    <t>SEMESTR I - zajęcia teoretyczne - 12 tygodni; kształcenie praktyczne zblokowane - 3 tygodnie</t>
  </si>
  <si>
    <r>
      <t>I semestr:</t>
    </r>
    <r>
      <rPr>
        <b/>
        <sz val="10"/>
        <rFont val="Times New Roman"/>
        <family val="1"/>
        <charset val="238"/>
      </rPr>
      <t xml:space="preserve"> ZAJĘCIA TEORETYCZNE -</t>
    </r>
    <r>
      <rPr>
        <sz val="10"/>
        <rFont val="Times New Roman"/>
        <family val="1"/>
        <charset val="238"/>
      </rPr>
      <t xml:space="preserve"> 685 godz. [</t>
    </r>
    <r>
      <rPr>
        <b/>
        <sz val="10"/>
        <rFont val="Times New Roman"/>
        <family val="1"/>
        <charset val="238"/>
      </rPr>
      <t>wykłady</t>
    </r>
    <r>
      <rPr>
        <sz val="10"/>
        <rFont val="Times New Roman"/>
        <family val="1"/>
        <charset val="238"/>
      </rPr>
      <t xml:space="preserve"> - 235 godz.; </t>
    </r>
    <r>
      <rPr>
        <b/>
        <sz val="10"/>
        <rFont val="Times New Roman"/>
        <family val="1"/>
        <charset val="238"/>
      </rPr>
      <t>ćwiczenia</t>
    </r>
    <r>
      <rPr>
        <sz val="10"/>
        <rFont val="Times New Roman"/>
        <family val="1"/>
        <charset val="238"/>
      </rPr>
      <t xml:space="preserve"> -130 godz./; </t>
    </r>
    <r>
      <rPr>
        <b/>
        <sz val="10"/>
        <rFont val="Times New Roman"/>
        <family val="1"/>
        <charset val="238"/>
      </rPr>
      <t>seminaria</t>
    </r>
    <r>
      <rPr>
        <sz val="10"/>
        <rFont val="Times New Roman"/>
        <family val="1"/>
        <charset val="238"/>
      </rPr>
      <t xml:space="preserve"> - 155 godz., </t>
    </r>
    <r>
      <rPr>
        <b/>
        <sz val="10"/>
        <rFont val="Times New Roman"/>
        <family val="1"/>
        <charset val="238"/>
      </rPr>
      <t>samokształcenie</t>
    </r>
    <r>
      <rPr>
        <sz val="10"/>
        <rFont val="Times New Roman"/>
        <family val="1"/>
        <charset val="238"/>
      </rPr>
      <t xml:space="preserve"> - 165 godz.]</t>
    </r>
    <r>
      <rPr>
        <b/>
        <sz val="10"/>
        <rFont val="Times New Roman"/>
        <family val="1"/>
        <charset val="238"/>
      </rPr>
      <t xml:space="preserve"> 24  </t>
    </r>
    <r>
      <rPr>
        <sz val="10"/>
        <rFont val="Times New Roman"/>
        <family val="1"/>
        <charset val="238"/>
      </rPr>
      <t xml:space="preserve">ECTS;  </t>
    </r>
    <r>
      <rPr>
        <b/>
        <sz val="10"/>
        <rFont val="Times New Roman"/>
        <family val="1"/>
        <charset val="238"/>
      </rPr>
      <t xml:space="preserve">ZAJĘCIA PRAKTYCZNE </t>
    </r>
    <r>
      <rPr>
        <sz val="10"/>
        <rFont val="Times New Roman"/>
        <family val="1"/>
        <charset val="238"/>
      </rPr>
      <t xml:space="preserve">- 80 godz. / 3 ECTS; </t>
    </r>
    <r>
      <rPr>
        <b/>
        <sz val="10"/>
        <rFont val="Times New Roman"/>
        <family val="1"/>
        <charset val="238"/>
      </rPr>
      <t>PRAKTYKA ZAWODOWA</t>
    </r>
    <r>
      <rPr>
        <sz val="10"/>
        <rFont val="Times New Roman"/>
        <family val="1"/>
        <charset val="238"/>
      </rPr>
      <t xml:space="preserve"> - 40 godz. / 1 ECTS</t>
    </r>
  </si>
  <si>
    <r>
      <t>NAUKI PODSTAWOWE</t>
    </r>
    <r>
      <rPr>
        <sz val="11"/>
        <rFont val="Times New Roman"/>
        <family val="1"/>
        <charset val="238"/>
      </rPr>
      <t xml:space="preserve"> - 210 godz./ 8,5 ECTS;</t>
    </r>
    <r>
      <rPr>
        <b/>
        <sz val="11"/>
        <rFont val="Times New Roman"/>
        <family val="1"/>
        <charset val="238"/>
      </rPr>
      <t xml:space="preserve"> NAUKI SPOŁECZNE I HUMANISTYCZNE </t>
    </r>
    <r>
      <rPr>
        <sz val="11"/>
        <rFont val="Times New Roman"/>
        <family val="1"/>
        <charset val="238"/>
      </rPr>
      <t xml:space="preserve">- 265 godz./ 8,5 ECTS; </t>
    </r>
    <r>
      <rPr>
        <b/>
        <sz val="11"/>
        <rFont val="Times New Roman"/>
        <family val="1"/>
        <charset val="238"/>
      </rPr>
      <t>NAUKI W ZAKRESIE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PODSTAW OPIEKI POŁOŻNICZEJ</t>
    </r>
    <r>
      <rPr>
        <sz val="11"/>
        <rFont val="Times New Roman"/>
        <family val="1"/>
        <charset val="238"/>
      </rPr>
      <t xml:space="preserve"> - 330 godz./11 ECTS; </t>
    </r>
    <r>
      <rPr>
        <b/>
        <sz val="11"/>
        <rFont val="Times New Roman"/>
        <family val="1"/>
        <charset val="238"/>
      </rPr>
      <t>ZAJĘCIA PRAKTYCZNE</t>
    </r>
    <r>
      <rPr>
        <sz val="11"/>
        <rFont val="Times New Roman"/>
        <family val="1"/>
        <charset val="238"/>
      </rPr>
      <t xml:space="preserve"> - 80 godz./3 ECTS; </t>
    </r>
    <r>
      <rPr>
        <b/>
        <sz val="11"/>
        <rFont val="Times New Roman"/>
        <family val="1"/>
        <charset val="238"/>
      </rPr>
      <t>PRAKTYKA ZAWODOWA</t>
    </r>
    <r>
      <rPr>
        <sz val="11"/>
        <rFont val="Times New Roman"/>
        <family val="1"/>
        <charset val="238"/>
      </rPr>
      <t xml:space="preserve"> - 40 godz./1 ECTS</t>
    </r>
  </si>
  <si>
    <t>Wydział Nauk o Zdrowiu</t>
  </si>
  <si>
    <r>
      <t>Kierunek:</t>
    </r>
    <r>
      <rPr>
        <b/>
        <sz val="11"/>
        <color indexed="10"/>
        <rFont val="Times New Roman"/>
        <family val="1"/>
        <charset val="238"/>
      </rPr>
      <t xml:space="preserve"> </t>
    </r>
    <r>
      <rPr>
        <b/>
        <sz val="11"/>
        <color indexed="10"/>
        <rFont val="Czcionka tekstu podstawowego"/>
        <family val="2"/>
        <charset val="238"/>
      </rPr>
      <t>POŁOŻNICTWO</t>
    </r>
  </si>
  <si>
    <t>SEMESTR II  Zajęcia teoretyczne - 12 tygodni; kształcenie praktyczne zblokowane - 3 tygodnie + 4 tygodnie w teminie lipiec lub wrzesień</t>
  </si>
  <si>
    <t>zaliczenie/zaliczenie z oceną</t>
  </si>
  <si>
    <t>Zakład Genetyki Klinicznej</t>
  </si>
  <si>
    <t>Farmakologia</t>
  </si>
  <si>
    <t xml:space="preserve">Zakład Farmakologii </t>
  </si>
  <si>
    <t>Katedra i Zakład Mikrobiologii Lekarskiej</t>
  </si>
  <si>
    <t>19.</t>
  </si>
  <si>
    <t>Patologia</t>
  </si>
  <si>
    <t>Patofizjologia</t>
  </si>
  <si>
    <t>Katedra i Zakład Patofizjologii</t>
  </si>
  <si>
    <t>Patomorfologia</t>
  </si>
  <si>
    <t>Samodzielna Pracownia Biologii Medycznej</t>
  </si>
  <si>
    <t>20.</t>
  </si>
  <si>
    <t>Język angielski</t>
  </si>
  <si>
    <t>Studium Praktycznej Nauki Języków Obcych</t>
  </si>
  <si>
    <t>Badanie fizykalne</t>
  </si>
  <si>
    <t xml:space="preserve"> - </t>
  </si>
  <si>
    <t>Promocja zdrowia</t>
  </si>
  <si>
    <t>Zaliczenie z oceną</t>
  </si>
  <si>
    <t>23.</t>
  </si>
  <si>
    <t>Moduł D - Nauki w zakresie opieki specjalistycznej/ Moduł E - Zajęcia praktyczne</t>
  </si>
  <si>
    <t>24.</t>
  </si>
  <si>
    <t>Techniki położnicze i prowadzenie porodu</t>
  </si>
  <si>
    <t xml:space="preserve"> </t>
  </si>
  <si>
    <t>SEMESTR II - zajęcia teoretyczne - 12 tygodni; kształcenie praktyczne zblokowane - 3 tygodnie + 4 tygodnie w teminie lipiec lub wrzesień</t>
  </si>
  <si>
    <r>
      <t xml:space="preserve">                                                                                                    ZAJĘCIA PRAKTYCZNE i PRAKTYKA ZAWODOWA - SEMESTR I i II
 Zajęcia praktyczne zblokowane w grupach 5 osobowych pod kierunkiem nauczyciela w oddziałach szpitalnych (160 godzin) [6 ECTS]: z grupy treści programowych kierunkowych w zakresie: Podstaw opieki położniczej:</t>
    </r>
    <r>
      <rPr>
        <sz val="10"/>
        <rFont val="Times New Roman"/>
        <family val="1"/>
        <charset val="238"/>
      </rPr>
      <t xml:space="preserve">
 80 godz. /2 tygodnie/   oddział położniczo-noworodkowy  (proponowany termin: styczeń) </t>
    </r>
    <r>
      <rPr>
        <b/>
        <sz val="10"/>
        <rFont val="Times New Roman"/>
        <family val="1"/>
        <charset val="238"/>
      </rPr>
      <t>[3 ECTS]</t>
    </r>
    <r>
      <rPr>
        <sz val="10"/>
        <rFont val="Times New Roman"/>
        <family val="1"/>
        <charset val="238"/>
      </rPr>
      <t xml:space="preserve">
 80 godz. /2 tygodnie/   oddział ginekologii    (proponowany termin: maj / czerwiec) </t>
    </r>
    <r>
      <rPr>
        <b/>
        <sz val="10"/>
        <rFont val="Times New Roman"/>
        <family val="1"/>
        <charset val="238"/>
      </rPr>
      <t>[3 ECTS]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  <charset val="238"/>
      </rPr>
      <t>Praktyka zawodowa z grupy treści programowych kierunkowych w zakresie: Podstaw opieki położniczej w grupach 5 osobowych (80 godz./2 tygodnie) [3 ECTS]:</t>
    </r>
    <r>
      <rPr>
        <sz val="10"/>
        <rFont val="Times New Roman"/>
        <family val="1"/>
        <charset val="238"/>
      </rPr>
      <t xml:space="preserve">
 40 godz. /1 tydzień/   oddział położniczo-noworodkowy (proponowany termin: styczeń) </t>
    </r>
    <r>
      <rPr>
        <b/>
        <sz val="10"/>
        <rFont val="Times New Roman"/>
        <family val="1"/>
        <charset val="238"/>
      </rPr>
      <t>[1 ECTS]</t>
    </r>
    <r>
      <rPr>
        <sz val="10"/>
        <rFont val="Times New Roman"/>
        <family val="1"/>
        <charset val="238"/>
      </rPr>
      <t xml:space="preserve">
 40 godz. /1 tydzień/   oddział ginekologii    (proponowany termin: maj / czerwiec) </t>
    </r>
    <r>
      <rPr>
        <b/>
        <sz val="10"/>
        <rFont val="Times New Roman"/>
        <family val="1"/>
        <charset val="238"/>
      </rPr>
      <t>[2 ECTS]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  <charset val="238"/>
      </rPr>
      <t>Zajęcia praktyczne zblokowane w grupach 5 osobowych pod kierunkiem nauczyciela w sali porodowej w grupach 5 osobowych (160 godzin) [5,5 ECTS]:</t>
    </r>
    <r>
      <rPr>
        <sz val="10"/>
        <rFont val="Times New Roman"/>
        <family val="1"/>
        <charset val="238"/>
      </rPr>
      <t xml:space="preserve">
z grupy treści programowych kierunkowych w zakresie: </t>
    </r>
    <r>
      <rPr>
        <b/>
        <sz val="10"/>
        <rFont val="Times New Roman"/>
        <family val="1"/>
        <charset val="238"/>
      </rPr>
      <t>Technik położniczych i prowadzenia porodu:</t>
    </r>
    <r>
      <rPr>
        <sz val="10"/>
        <rFont val="Times New Roman"/>
        <family val="1"/>
        <charset val="238"/>
      </rPr>
      <t xml:space="preserve">
160 godz./4 tygodnie/   sala porodowa    (proponowany termin: lipiec / wrzesień)
</t>
    </r>
    <r>
      <rPr>
        <b/>
        <sz val="10"/>
        <rFont val="Times New Roman"/>
        <family val="1"/>
        <charset val="238"/>
      </rPr>
      <t xml:space="preserve">Zajęcia praktyczne w grupach 5 osobowych pod kierunkiem nauczyciela z grupy tresci programowych kierunkowych w zakresie: </t>
    </r>
    <r>
      <rPr>
        <b/>
        <u/>
        <sz val="10"/>
        <rFont val="Times New Roman"/>
        <family val="1"/>
        <charset val="238"/>
      </rPr>
      <t>Promocji zdrowia</t>
    </r>
    <r>
      <rPr>
        <sz val="10"/>
        <rFont val="Times New Roman"/>
        <family val="1"/>
        <charset val="238"/>
      </rPr>
      <t xml:space="preserve"> 20 godz. [1 ECTS] (proponowany termin: II sem.)
</t>
    </r>
    <r>
      <rPr>
        <b/>
        <u/>
        <sz val="10"/>
        <color indexed="8"/>
        <rFont val="Times New Roman"/>
        <family val="1"/>
        <charset val="238"/>
      </rPr>
      <t xml:space="preserve">UWAGA! </t>
    </r>
    <r>
      <rPr>
        <sz val="10"/>
        <color indexed="8"/>
        <rFont val="Times New Roman"/>
        <family val="1"/>
        <charset val="238"/>
      </rPr>
      <t xml:space="preserve">
Obowiązkowe szkolenie w zakresie bezpieczeństwa i higieny pracy – w wymiarze nie mniejszym niż 4 godz., obejmujące wszystkich studentów rozpoczynających naukę w uczelni, zgodnie  z §3.1. Rozporządzenia Ministra Nauki i Szkolnictwa Wyższego z dnia 30 października 2018r. w sprawiesposobu zapewnienia w uczelni bezpiecznych i higienicznych warunków pracy i kształcenia / Dz. U.  poz. 2090/</t>
    </r>
    <r>
      <rPr>
        <sz val="10"/>
        <color indexed="1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
</t>
    </r>
  </si>
  <si>
    <r>
      <t>Kierunek:</t>
    </r>
    <r>
      <rPr>
        <b/>
        <sz val="12"/>
        <color indexed="16"/>
        <rFont val="Times New Roman"/>
        <family val="1"/>
        <charset val="238"/>
      </rPr>
      <t xml:space="preserve"> </t>
    </r>
    <r>
      <rPr>
        <b/>
        <sz val="12"/>
        <color indexed="10"/>
        <rFont val="Times New Roman"/>
        <family val="1"/>
        <charset val="238"/>
      </rPr>
      <t>POŁOŻNICTWO</t>
    </r>
  </si>
  <si>
    <t>pierwszego stopnia</t>
  </si>
  <si>
    <t>Rok akademicki 2022/2023</t>
  </si>
  <si>
    <t>SEMESTR III     Zajęcia teoretyczne - 11 tygodni.; kształcenie praktyczne zblokowane - 4 tygodnie</t>
  </si>
  <si>
    <t>Moduł D - Nauki w zakresie opieki specjalistycznej/ Moduł E - Zajęcia praktyczne/ Moduł F - Praktyki zawodowe</t>
  </si>
  <si>
    <t>Badania naukowe w położnictwie</t>
  </si>
  <si>
    <t xml:space="preserve">Choroby wewnętrzne   </t>
  </si>
  <si>
    <t>klinika</t>
  </si>
  <si>
    <t>pielęgniarstwo</t>
  </si>
  <si>
    <t>Neonatologia i opieka neonatologiczna</t>
  </si>
  <si>
    <t>Położnictwo i opieka położnicza</t>
  </si>
  <si>
    <t>Psychiatria</t>
  </si>
  <si>
    <t>Podstawy ratownictwa medycznego</t>
  </si>
  <si>
    <t>Wychowanie fizyczne - nie wliczone godz. do ogółu</t>
  </si>
  <si>
    <t>Studium Wychowania Fizycznego i Sportu</t>
  </si>
  <si>
    <t>SEMESTR III - zajęcia teoretyczne - 11 tygodni; kształcenie praktyczne zblokowane - 4 tyg.</t>
  </si>
  <si>
    <t xml:space="preserve">                  Czas trwania: VI semestrów</t>
  </si>
  <si>
    <t>SEMESTR IV     Zajęcia teoretyczne - 8 tygodni; kształcenie praktyczne zblokowane - 7 tygodni</t>
  </si>
  <si>
    <t>ECTS zajęcia prktyczne</t>
  </si>
  <si>
    <t>Język obcy - język angielski</t>
  </si>
  <si>
    <t>Chirurgia</t>
  </si>
  <si>
    <t xml:space="preserve">Choroby wewnętrzne      </t>
  </si>
  <si>
    <t>Pediatria i pielęgniarstwo pediatryczne</t>
  </si>
  <si>
    <t>SEMESTR IV - zajęcia teoretyczne - 8 tygodni; kształcenie praktyczne zblokowane - 7 tygodni</t>
  </si>
  <si>
    <t>Rok akademicki 2023/2024</t>
  </si>
  <si>
    <t>SEMESTR V  Zajęcia teoretyczne 15 tygodni</t>
  </si>
  <si>
    <t xml:space="preserve">ECTS zajęcia praktyczne </t>
  </si>
  <si>
    <t>Radiologia</t>
  </si>
  <si>
    <t>Zakład Radiololgii Zabiegowej i Neuroradiologii</t>
  </si>
  <si>
    <t>Prawo medyczne</t>
  </si>
  <si>
    <t>Moduł C -  Nauki w zakresie podstaw opieki położniczej/ Moduł E - Zajęcia praktyczne</t>
  </si>
  <si>
    <t xml:space="preserve"> Organizacja pracy położnej </t>
  </si>
  <si>
    <t>Zakażenia szpitalne</t>
  </si>
  <si>
    <t>Dietetyka</t>
  </si>
  <si>
    <t>Podstawowa opieka zdrowotna</t>
  </si>
  <si>
    <t>System informacji w ochronie zdrowia</t>
  </si>
  <si>
    <t xml:space="preserve">Zajęcia fakultatywne do wyboru: </t>
  </si>
  <si>
    <t>Język migowy</t>
  </si>
  <si>
    <t>Anestezjologia i stany zagrożenia życia</t>
  </si>
  <si>
    <t>Zakład Pielęgniarstwa Anestezjologicznego i Intensywnej Opieki Medycznej</t>
  </si>
  <si>
    <t>Ginekologia i opieka ginekologiczna</t>
  </si>
  <si>
    <t>Rehabilitacja w położnictwie, neonatologii i ginekologii</t>
  </si>
  <si>
    <t xml:space="preserve">Zakład Rehabilitacji i Fizjoterapii </t>
  </si>
  <si>
    <t>Seminarium dyplomowe</t>
  </si>
  <si>
    <t>SEMESTR V - Zajęcia teoretyczne 15 tygodni</t>
  </si>
  <si>
    <r>
      <t>V semestr:</t>
    </r>
    <r>
      <rPr>
        <b/>
        <sz val="10"/>
        <color indexed="8"/>
        <rFont val="Times New Roman"/>
        <family val="1"/>
        <charset val="238"/>
      </rPr>
      <t xml:space="preserve"> ZAJĘCIA TEORETYCZNE -</t>
    </r>
    <r>
      <rPr>
        <sz val="10"/>
        <color indexed="8"/>
        <rFont val="Times New Roman"/>
        <family val="1"/>
        <charset val="238"/>
      </rPr>
      <t xml:space="preserve"> 540 godz. [</t>
    </r>
    <r>
      <rPr>
        <b/>
        <sz val="10"/>
        <color indexed="8"/>
        <rFont val="Times New Roman"/>
        <family val="1"/>
        <charset val="238"/>
      </rPr>
      <t>wykłady</t>
    </r>
    <r>
      <rPr>
        <sz val="10"/>
        <color indexed="8"/>
        <rFont val="Times New Roman"/>
        <family val="1"/>
        <charset val="238"/>
      </rPr>
      <t xml:space="preserve"> - 180 godz.; </t>
    </r>
    <r>
      <rPr>
        <b/>
        <sz val="10"/>
        <color indexed="8"/>
        <rFont val="Times New Roman"/>
        <family val="1"/>
        <charset val="238"/>
      </rPr>
      <t>ćwiczenia</t>
    </r>
    <r>
      <rPr>
        <sz val="10"/>
        <color indexed="8"/>
        <rFont val="Times New Roman"/>
        <family val="1"/>
        <charset val="238"/>
      </rPr>
      <t xml:space="preserve"> - 70 godz.; </t>
    </r>
    <r>
      <rPr>
        <b/>
        <sz val="10"/>
        <color indexed="8"/>
        <rFont val="Times New Roman"/>
        <family val="1"/>
        <charset val="238"/>
      </rPr>
      <t>seminaria</t>
    </r>
    <r>
      <rPr>
        <sz val="10"/>
        <color indexed="8"/>
        <rFont val="Times New Roman"/>
        <family val="1"/>
        <charset val="238"/>
      </rPr>
      <t xml:space="preserve"> - 100 godzin, </t>
    </r>
    <r>
      <rPr>
        <b/>
        <sz val="10"/>
        <color indexed="8"/>
        <rFont val="Times New Roman"/>
        <family val="1"/>
        <charset val="238"/>
      </rPr>
      <t>samokształcenie</t>
    </r>
    <r>
      <rPr>
        <sz val="10"/>
        <color indexed="8"/>
        <rFont val="Times New Roman"/>
        <family val="1"/>
        <charset val="238"/>
      </rPr>
      <t xml:space="preserve"> - 190 godz.]</t>
    </r>
    <r>
      <rPr>
        <b/>
        <sz val="10"/>
        <color indexed="8"/>
        <rFont val="Times New Roman"/>
        <family val="1"/>
        <charset val="238"/>
      </rPr>
      <t xml:space="preserve">, 20,5 </t>
    </r>
    <r>
      <rPr>
        <sz val="10"/>
        <color indexed="8"/>
        <rFont val="Times New Roman"/>
        <family val="1"/>
        <charset val="238"/>
      </rPr>
      <t xml:space="preserve">ECTS;  </t>
    </r>
    <r>
      <rPr>
        <b/>
        <sz val="10"/>
        <color indexed="8"/>
        <rFont val="Times New Roman"/>
        <family val="1"/>
        <charset val="238"/>
      </rPr>
      <t xml:space="preserve">ZAJĘCIA PRAKTYCZNE </t>
    </r>
    <r>
      <rPr>
        <sz val="10"/>
        <color indexed="8"/>
        <rFont val="Times New Roman"/>
        <family val="1"/>
        <charset val="238"/>
      </rPr>
      <t xml:space="preserve">-  240 godz./ 10 ECTS; </t>
    </r>
    <r>
      <rPr>
        <b/>
        <sz val="10"/>
        <color indexed="8"/>
        <rFont val="Times New Roman"/>
        <family val="1"/>
        <charset val="238"/>
      </rPr>
      <t>PRAKTYKA ZAWODOWA</t>
    </r>
    <r>
      <rPr>
        <sz val="10"/>
        <color indexed="8"/>
        <rFont val="Times New Roman"/>
        <family val="1"/>
        <charset val="238"/>
      </rPr>
      <t xml:space="preserve"> - 0 godz./ 0 ECTS</t>
    </r>
  </si>
  <si>
    <r>
      <t>NAUKI PODSTAWOWE</t>
    </r>
    <r>
      <rPr>
        <sz val="11"/>
        <color indexed="8"/>
        <rFont val="Times New Roman"/>
        <family val="1"/>
        <charset val="238"/>
      </rPr>
      <t xml:space="preserve"> - 25 godz./ 1 ECTS;</t>
    </r>
    <r>
      <rPr>
        <b/>
        <sz val="11"/>
        <color indexed="8"/>
        <rFont val="Times New Roman"/>
        <family val="1"/>
        <charset val="238"/>
      </rPr>
      <t xml:space="preserve"> NAUKI SPOŁECZNE I HUMANISTYCZNE </t>
    </r>
    <r>
      <rPr>
        <sz val="11"/>
        <color indexed="8"/>
        <rFont val="Times New Roman"/>
        <family val="1"/>
        <charset val="238"/>
      </rPr>
      <t xml:space="preserve">- 65 godz./ 3,5 ECTS; </t>
    </r>
    <r>
      <rPr>
        <b/>
        <sz val="11"/>
        <color indexed="8"/>
        <rFont val="Times New Roman"/>
        <family val="1"/>
        <charset val="238"/>
      </rPr>
      <t>NAUKI W ZAKRESIE PODSTAW OPIEKI POLOŻNICZEJ</t>
    </r>
    <r>
      <rPr>
        <sz val="11"/>
        <color indexed="8"/>
        <rFont val="Times New Roman"/>
        <family val="1"/>
        <charset val="238"/>
      </rPr>
      <t xml:space="preserve"> - 265 godz./ 10,5 ECTS; </t>
    </r>
    <r>
      <rPr>
        <b/>
        <sz val="11"/>
        <color indexed="8"/>
        <rFont val="Times New Roman"/>
        <family val="1"/>
        <charset val="238"/>
      </rPr>
      <t>NAUKI W ZAKRESIE OPIEKI SPECJALISTYCZNEJ</t>
    </r>
    <r>
      <rPr>
        <sz val="11"/>
        <color indexed="8"/>
        <rFont val="Times New Roman"/>
        <family val="1"/>
        <charset val="238"/>
      </rPr>
      <t xml:space="preserve"> - 425 godz./ 15,5 ECTS; </t>
    </r>
    <r>
      <rPr>
        <b/>
        <sz val="11"/>
        <color indexed="8"/>
        <rFont val="Times New Roman"/>
        <family val="1"/>
        <charset val="238"/>
      </rPr>
      <t>ZAJĘCIA PRAKTYCZNE</t>
    </r>
    <r>
      <rPr>
        <sz val="11"/>
        <color indexed="8"/>
        <rFont val="Times New Roman"/>
        <family val="1"/>
        <charset val="238"/>
      </rPr>
      <t xml:space="preserve"> - 240 godz./ 10 ECTS; </t>
    </r>
    <r>
      <rPr>
        <b/>
        <sz val="11"/>
        <color indexed="8"/>
        <rFont val="Times New Roman"/>
        <family val="1"/>
        <charset val="238"/>
      </rPr>
      <t>PRAKTYKA ZAWODOWA</t>
    </r>
    <r>
      <rPr>
        <sz val="11"/>
        <color indexed="8"/>
        <rFont val="Times New Roman"/>
        <family val="1"/>
        <charset val="238"/>
      </rPr>
      <t xml:space="preserve"> - 0 godz./ 0 ECTS</t>
    </r>
  </si>
  <si>
    <t xml:space="preserve">SEMESTR VI   Kształcenie praktyczne - 18 tygodni </t>
  </si>
  <si>
    <t>zaliczenie /zaliczenie z oceną</t>
  </si>
  <si>
    <t>Moduł C -  Nauki w zakresie podstaw opieki położniczej/ Moduł F - Praktyki zawodowe</t>
  </si>
  <si>
    <t>Techniki położnicze i prowadzenie porodu</t>
  </si>
  <si>
    <t>EGZAMIN DYPLOMOWY</t>
  </si>
  <si>
    <t>Przygotowanie pracy dyplomowej i przygotowanie do egzaminu dyplomowego</t>
  </si>
  <si>
    <t xml:space="preserve">SEMESTR VI - kształcenie praktyczne - 18 tygodni </t>
  </si>
  <si>
    <r>
      <t>VI semestr:</t>
    </r>
    <r>
      <rPr>
        <b/>
        <sz val="10"/>
        <color indexed="8"/>
        <rFont val="Times New Roman"/>
        <family val="1"/>
        <charset val="238"/>
      </rPr>
      <t xml:space="preserve"> ZAJĘCIA TEORETYCZNE -</t>
    </r>
    <r>
      <rPr>
        <sz val="10"/>
        <color indexed="8"/>
        <rFont val="Times New Roman"/>
        <family val="1"/>
        <charset val="238"/>
      </rPr>
      <t xml:space="preserve"> 25 godzin [</t>
    </r>
    <r>
      <rPr>
        <b/>
        <sz val="10"/>
        <color indexed="8"/>
        <rFont val="Times New Roman"/>
        <family val="1"/>
        <charset val="238"/>
      </rPr>
      <t>wykłady</t>
    </r>
    <r>
      <rPr>
        <sz val="10"/>
        <color indexed="8"/>
        <rFont val="Times New Roman"/>
        <family val="1"/>
        <charset val="238"/>
      </rPr>
      <t xml:space="preserve"> - 0 godzin; </t>
    </r>
    <r>
      <rPr>
        <b/>
        <sz val="10"/>
        <color indexed="8"/>
        <rFont val="Times New Roman"/>
        <family val="1"/>
        <charset val="238"/>
      </rPr>
      <t>ćwiczenia</t>
    </r>
    <r>
      <rPr>
        <sz val="10"/>
        <color indexed="8"/>
        <rFont val="Times New Roman"/>
        <family val="1"/>
        <charset val="238"/>
      </rPr>
      <t xml:space="preserve"> - 0 godzin; </t>
    </r>
    <r>
      <rPr>
        <b/>
        <sz val="10"/>
        <color indexed="8"/>
        <rFont val="Times New Roman"/>
        <family val="1"/>
        <charset val="238"/>
      </rPr>
      <t>seminaria</t>
    </r>
    <r>
      <rPr>
        <sz val="10"/>
        <color indexed="8"/>
        <rFont val="Times New Roman"/>
        <family val="1"/>
        <charset val="238"/>
      </rPr>
      <t xml:space="preserve"> - 10 godzin, </t>
    </r>
    <r>
      <rPr>
        <b/>
        <sz val="10"/>
        <color indexed="8"/>
        <rFont val="Times New Roman"/>
        <family val="1"/>
        <charset val="238"/>
      </rPr>
      <t>samokształcenie</t>
    </r>
    <r>
      <rPr>
        <sz val="10"/>
        <color indexed="8"/>
        <rFont val="Times New Roman"/>
        <family val="1"/>
        <charset val="238"/>
      </rPr>
      <t xml:space="preserve"> - 15 godzin]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1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 xml:space="preserve">ECTS;  </t>
    </r>
    <r>
      <rPr>
        <b/>
        <sz val="10"/>
        <color indexed="8"/>
        <rFont val="Times New Roman"/>
        <family val="1"/>
        <charset val="238"/>
      </rPr>
      <t xml:space="preserve">ZAJĘCIA PRAKTYCZNE </t>
    </r>
    <r>
      <rPr>
        <sz val="10"/>
        <color indexed="8"/>
        <rFont val="Times New Roman"/>
        <family val="1"/>
        <charset val="238"/>
      </rPr>
      <t xml:space="preserve">- 40 godz./ 2,5 ECTS; </t>
    </r>
    <r>
      <rPr>
        <b/>
        <sz val="10"/>
        <color indexed="8"/>
        <rFont val="Times New Roman"/>
        <family val="1"/>
        <charset val="238"/>
      </rPr>
      <t>PRAKTYKA ZAWODOWA</t>
    </r>
    <r>
      <rPr>
        <sz val="10"/>
        <color indexed="8"/>
        <rFont val="Times New Roman"/>
        <family val="1"/>
        <charset val="238"/>
      </rPr>
      <t xml:space="preserve"> - 640 godz./ 21 ECTS, </t>
    </r>
  </si>
  <si>
    <r>
      <rPr>
        <sz val="11"/>
        <color indexed="8"/>
        <rFont val="Times New Roman"/>
        <family val="1"/>
        <charset val="238"/>
      </rPr>
      <t xml:space="preserve">GRUPA TREŚCI KIERUNKOWYCH - 705 godzin/ 24,5 ECTS  +  </t>
    </r>
    <r>
      <rPr>
        <b/>
        <u/>
        <sz val="11"/>
        <color indexed="8"/>
        <rFont val="Times New Roman"/>
        <family val="1"/>
        <charset val="238"/>
      </rPr>
      <t xml:space="preserve"> </t>
    </r>
    <r>
      <rPr>
        <b/>
        <u/>
        <sz val="14"/>
        <color indexed="8"/>
        <rFont val="Times New Roman"/>
        <family val="1"/>
        <charset val="238"/>
      </rPr>
      <t>EGZAMIN DYPLOMOWY 5 ECTS</t>
    </r>
  </si>
  <si>
    <r>
      <rPr>
        <b/>
        <sz val="10"/>
        <color indexed="8"/>
        <rFont val="Times New Roman"/>
        <family val="1"/>
        <charset val="238"/>
      </rPr>
      <t xml:space="preserve">                                                                                       ZAJĘCIA PRAKTYCZNE i PRAKTYKA ZAWODOWA - SEMESTR V i VI</t>
    </r>
    <r>
      <rPr>
        <b/>
        <u/>
        <sz val="10"/>
        <color indexed="8"/>
        <rFont val="Times New Roman"/>
        <family val="1"/>
        <charset val="238"/>
      </rPr>
      <t xml:space="preserve">
PRAKTYKA ZAWODOWA (640 godzin) [21 ECTS] + ZAJĘCIA PRAKTYCZNE (280 godzin) [12,5 ECTS]:</t>
    </r>
    <r>
      <rPr>
        <b/>
        <u/>
        <sz val="10"/>
        <color indexed="10"/>
        <rFont val="Times New Roman"/>
        <family val="1"/>
        <charset val="238"/>
      </rPr>
      <t xml:space="preserve">
</t>
    </r>
    <r>
      <rPr>
        <sz val="10"/>
        <color indexed="10"/>
        <rFont val="Times New Roman"/>
        <family val="1"/>
        <charset val="238"/>
      </rPr>
      <t xml:space="preserve">
</t>
    </r>
    <r>
      <rPr>
        <b/>
        <sz val="10"/>
        <color indexed="8"/>
        <rFont val="Times New Roman"/>
        <family val="1"/>
        <charset val="238"/>
      </rPr>
      <t xml:space="preserve">Praktyka zawodowa z grupy treści programowych kierunkowych w zakresie: Technik położniczych i prowadzenia porodu (320 godz./8 tygodni) [9 ECTS]+zajęcia praktyczne (40 godzin/1tydzień) [2,5 ECTS]: </t>
    </r>
    <r>
      <rPr>
        <sz val="10"/>
        <color indexed="8"/>
        <rFont val="Times New Roman"/>
        <family val="1"/>
        <charset val="238"/>
      </rPr>
      <t xml:space="preserve">360 godz./9 tygodni/   sala porodowa    (proponowany termin: luty, marzec, kwiecień, maj, czerwiec)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Anestezjologii i stanów zagrożenia życia (40 godz./1 tydzień) [2 ECTS]+ zajęcia praktyczne (40 godzin/1tydzień) [2 ECTS]:
80</t>
    </r>
    <r>
      <rPr>
        <sz val="10"/>
        <color indexed="8"/>
        <rFont val="Times New Roman"/>
        <family val="1"/>
        <charset val="238"/>
      </rPr>
      <t xml:space="preserve"> godz./2 tyg./   oddział intensywnej terapii medycznej (proponowany termin: V/ VI sem.) 
</t>
    </r>
    <r>
      <rPr>
        <b/>
        <sz val="10"/>
        <color indexed="8"/>
        <rFont val="Times New Roman"/>
        <family val="1"/>
        <charset val="238"/>
      </rPr>
      <t xml:space="preserve">Praktyka zawodowa z grupy treści programowych kierunkowych w zakresie: Podstawowej opieki zdrowotnej (80 godzin / 2 tygodnie) [3 ECTS] </t>
    </r>
    <r>
      <rPr>
        <sz val="10"/>
        <color indexed="8"/>
        <rFont val="Times New Roman"/>
        <family val="1"/>
        <charset val="238"/>
      </rPr>
      <t xml:space="preserve">
40 godz./1 tydzień/   poradnia dla kobiet + por DD1  (proponowany termin: luty, marzec, kwiecień, maj, czerwiec)
40 godz./1 tydzień/   środowisko     (proponowany termin: luty, marzec, kwiecień, maj, czerwiec) + </t>
    </r>
    <r>
      <rPr>
        <b/>
        <sz val="10"/>
        <color indexed="8"/>
        <rFont val="Times New Roman"/>
        <family val="1"/>
        <charset val="238"/>
      </rPr>
      <t xml:space="preserve">zajęcia praktyczne (40 godzin/1tydzień) [2 ECTS] </t>
    </r>
    <r>
      <rPr>
        <sz val="10"/>
        <color indexed="8"/>
        <rFont val="Times New Roman"/>
        <family val="1"/>
        <charset val="238"/>
      </rPr>
      <t xml:space="preserve">(V sem.)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Ginekologii i opieki ginekologicznej (200 godz. / 5 tygodni) [7 ECTS]:</t>
    </r>
    <r>
      <rPr>
        <sz val="10"/>
        <color indexed="8"/>
        <rFont val="Times New Roman"/>
        <family val="1"/>
        <charset val="238"/>
      </rPr>
      <t xml:space="preserve">
40 godz./1 tydzień/   ginekologia zachowawcza    (proponowany termin: luty, marzec, kwiecień, maj, czerwiec)
40 godz./1 tydzień/   ginekologia operacyjna    (proponowany termin: luty, marzec, kwiecień, maj, czerwiec)
40 godz./1 tydzień/   blok operacyjny ginekologiczny   (proponowany termin: luty, marzec, kwiecień, maj, czerwiec)
40 godz./1 tydzień/   oddział onkologii ginekologicznej/por. profilaktyki raka piersi i nowotworów narządu rodnego (proponowany termin: luty, marzec, kwiecień, maj, czerwiec)
40 godz./1 tydzień/   izba przyjęć ginekologiczno-położnicza  (proponowany termin: luty, marzec, kwiecień, maj, czerwiec)  +</t>
    </r>
    <r>
      <rPr>
        <b/>
        <sz val="10"/>
        <color indexed="8"/>
        <rFont val="Times New Roman"/>
        <family val="1"/>
        <charset val="238"/>
      </rPr>
      <t xml:space="preserve"> zajęcia praktyczne</t>
    </r>
    <r>
      <rPr>
        <sz val="10"/>
        <color indexed="8"/>
        <rFont val="Times New Roman"/>
        <family val="1"/>
        <charset val="238"/>
      </rPr>
      <t xml:space="preserve"> </t>
    </r>
    <r>
      <rPr>
        <b/>
        <sz val="10"/>
        <color indexed="8"/>
        <rFont val="Times New Roman"/>
        <family val="1"/>
        <charset val="238"/>
      </rPr>
      <t>(120 godz../3 tyg.) [ 4 ECTS]</t>
    </r>
    <r>
      <rPr>
        <sz val="10"/>
        <color indexed="8"/>
        <rFont val="Times New Roman"/>
        <family val="1"/>
        <charset val="238"/>
      </rPr>
      <t xml:space="preserve"> (proponowany termin V sem.)
</t>
    </r>
    <r>
      <rPr>
        <b/>
        <sz val="10"/>
        <color indexed="8"/>
        <rFont val="Times New Roman"/>
        <family val="1"/>
        <charset val="238"/>
      </rPr>
      <t>Zajęcia praktyczne zblokowane w grupach 10 osobowych pod kierunkiem nauczyciela, z grupy treści programowych kierunkowych w zakresie: Rehabilitacji w położnictwie, neonatologii i ginekologii (40 godzin/ 1 tydzień) [2 ECTS]</t>
    </r>
    <r>
      <rPr>
        <sz val="10"/>
        <color indexed="8"/>
        <rFont val="Times New Roman"/>
        <family val="1"/>
        <charset val="238"/>
      </rPr>
      <t xml:space="preserve"> (proponowany termin: V sem.)
</t>
    </r>
  </si>
  <si>
    <r>
      <t>II semestr:</t>
    </r>
    <r>
      <rPr>
        <b/>
        <sz val="10"/>
        <rFont val="Times New Roman"/>
        <family val="1"/>
        <charset val="238"/>
      </rPr>
      <t xml:space="preserve"> ZAJĘCIA TEORETYCZNE -</t>
    </r>
    <r>
      <rPr>
        <sz val="10"/>
        <rFont val="Times New Roman"/>
        <family val="1"/>
        <charset val="238"/>
      </rPr>
      <t xml:space="preserve">  565 godz. [</t>
    </r>
    <r>
      <rPr>
        <b/>
        <sz val="10"/>
        <rFont val="Times New Roman"/>
        <family val="1"/>
        <charset val="238"/>
      </rPr>
      <t>wykłady</t>
    </r>
    <r>
      <rPr>
        <sz val="10"/>
        <rFont val="Times New Roman"/>
        <family val="1"/>
        <charset val="238"/>
      </rPr>
      <t xml:space="preserve"> - 145 godz.; </t>
    </r>
    <r>
      <rPr>
        <b/>
        <sz val="10"/>
        <rFont val="Times New Roman"/>
        <family val="1"/>
        <charset val="238"/>
      </rPr>
      <t>ćwiczenia</t>
    </r>
    <r>
      <rPr>
        <sz val="10"/>
        <rFont val="Times New Roman"/>
        <family val="1"/>
        <charset val="238"/>
      </rPr>
      <t xml:space="preserve"> - 230 godz.; </t>
    </r>
    <r>
      <rPr>
        <b/>
        <sz val="10"/>
        <rFont val="Times New Roman"/>
        <family val="1"/>
        <charset val="238"/>
      </rPr>
      <t>seminaria</t>
    </r>
    <r>
      <rPr>
        <sz val="10"/>
        <rFont val="Times New Roman"/>
        <family val="1"/>
        <charset val="238"/>
      </rPr>
      <t xml:space="preserve"> - 65 godz., </t>
    </r>
    <r>
      <rPr>
        <b/>
        <sz val="10"/>
        <rFont val="Times New Roman"/>
        <family val="1"/>
        <charset val="238"/>
      </rPr>
      <t>samokształcenie</t>
    </r>
    <r>
      <rPr>
        <sz val="10"/>
        <rFont val="Times New Roman"/>
        <family val="1"/>
        <charset val="238"/>
      </rPr>
      <t xml:space="preserve"> - 125 godz.] 20,5  ECTS;  </t>
    </r>
    <r>
      <rPr>
        <b/>
        <sz val="10"/>
        <rFont val="Times New Roman"/>
        <family val="1"/>
        <charset val="238"/>
      </rPr>
      <t xml:space="preserve">ZAJĘCIA PRAKTYCZNE </t>
    </r>
    <r>
      <rPr>
        <sz val="10"/>
        <rFont val="Times New Roman"/>
        <family val="1"/>
        <charset val="238"/>
      </rPr>
      <t xml:space="preserve">-  260 godz./ 9,5 ECTS; </t>
    </r>
    <r>
      <rPr>
        <b/>
        <sz val="10"/>
        <rFont val="Times New Roman"/>
        <family val="1"/>
        <charset val="238"/>
      </rPr>
      <t>PRAKTYKA ZAWODOWA</t>
    </r>
    <r>
      <rPr>
        <sz val="10"/>
        <rFont val="Times New Roman"/>
        <family val="1"/>
        <charset val="238"/>
      </rPr>
      <t xml:space="preserve"> 40 godz./ 2 ECTS</t>
    </r>
  </si>
  <si>
    <r>
      <t>NAUKI PODSTAWOWE</t>
    </r>
    <r>
      <rPr>
        <sz val="11"/>
        <rFont val="Times New Roman"/>
        <family val="1"/>
        <charset val="238"/>
      </rPr>
      <t xml:space="preserve"> - 265 godz./ 9,5 ECTS;</t>
    </r>
    <r>
      <rPr>
        <b/>
        <sz val="11"/>
        <rFont val="Times New Roman"/>
        <family val="1"/>
        <charset val="238"/>
      </rPr>
      <t xml:space="preserve"> NAUKI SPOŁECZNE I HUMANISTYCZNE </t>
    </r>
    <r>
      <rPr>
        <sz val="11"/>
        <rFont val="Times New Roman"/>
        <family val="1"/>
        <charset val="238"/>
      </rPr>
      <t xml:space="preserve">- 30 godz./ 1 ECTS; NAUKI W ZAKRESIE </t>
    </r>
    <r>
      <rPr>
        <b/>
        <sz val="11"/>
        <rFont val="Times New Roman"/>
        <family val="1"/>
        <charset val="238"/>
      </rPr>
      <t>PODSTAW OPIEKI POŁOŻNICZEJ</t>
    </r>
    <r>
      <rPr>
        <sz val="11"/>
        <rFont val="Times New Roman"/>
        <family val="1"/>
        <charset val="238"/>
      </rPr>
      <t xml:space="preserve">- 305 godz./12,5 ECTS; NAUKI W ZAKRESIE </t>
    </r>
    <r>
      <rPr>
        <b/>
        <sz val="11"/>
        <rFont val="Times New Roman"/>
        <family val="1"/>
        <charset val="238"/>
      </rPr>
      <t>OPIEKI SPECJALISTYCZNEJ</t>
    </r>
    <r>
      <rPr>
        <sz val="11"/>
        <rFont val="Times New Roman"/>
        <family val="1"/>
        <charset val="238"/>
      </rPr>
      <t xml:space="preserve"> - 265 godz./ 9 ECTS; </t>
    </r>
    <r>
      <rPr>
        <b/>
        <sz val="11"/>
        <rFont val="Times New Roman"/>
        <family val="1"/>
        <charset val="238"/>
      </rPr>
      <t>ZAJĘCIA PRAKTYCZNE</t>
    </r>
    <r>
      <rPr>
        <sz val="11"/>
        <rFont val="Times New Roman"/>
        <family val="1"/>
        <charset val="238"/>
      </rPr>
      <t xml:space="preserve"> - 260 godz./9,5 ECTS; </t>
    </r>
    <r>
      <rPr>
        <b/>
        <sz val="11"/>
        <rFont val="Times New Roman"/>
        <family val="1"/>
        <charset val="238"/>
      </rPr>
      <t>PRAKTYKA ZAWODOWA</t>
    </r>
    <r>
      <rPr>
        <sz val="11"/>
        <rFont val="Times New Roman"/>
        <family val="1"/>
        <charset val="238"/>
      </rPr>
      <t xml:space="preserve"> - 40 godz./2 ECTS</t>
    </r>
  </si>
  <si>
    <t>Katedra i Zakład Psychologii</t>
  </si>
  <si>
    <t>Katedra i Zakład Nauk Humanistycznych i Medycyny Społecznej</t>
  </si>
  <si>
    <r>
      <rPr>
        <b/>
        <u/>
        <sz val="12"/>
        <rFont val="Times New Roman"/>
        <family val="1"/>
        <charset val="238"/>
      </rPr>
      <t xml:space="preserve">Biochemia </t>
    </r>
    <r>
      <rPr>
        <sz val="12"/>
        <rFont val="Times New Roman"/>
        <family val="1"/>
        <charset val="238"/>
      </rPr>
      <t>i biofizyka</t>
    </r>
  </si>
  <si>
    <r>
      <t xml:space="preserve">Biochemia i </t>
    </r>
    <r>
      <rPr>
        <b/>
        <u/>
        <sz val="12"/>
        <rFont val="Times New Roman"/>
        <family val="1"/>
        <charset val="238"/>
      </rPr>
      <t>biofizyka</t>
    </r>
  </si>
  <si>
    <r>
      <rPr>
        <b/>
        <u/>
        <sz val="12"/>
        <rFont val="Times New Roman"/>
        <family val="1"/>
        <charset val="238"/>
      </rPr>
      <t>Embriologia</t>
    </r>
    <r>
      <rPr>
        <b/>
        <sz val="12"/>
        <rFont val="Times New Roman"/>
        <family val="1"/>
        <charset val="238"/>
      </rPr>
      <t xml:space="preserve"> i genetyka</t>
    </r>
  </si>
  <si>
    <r>
      <t xml:space="preserve">Mikrobiologia i </t>
    </r>
    <r>
      <rPr>
        <b/>
        <u/>
        <sz val="12"/>
        <rFont val="Times New Roman"/>
        <family val="1"/>
        <charset val="238"/>
      </rPr>
      <t>parazytologia</t>
    </r>
  </si>
  <si>
    <r>
      <rPr>
        <sz val="11"/>
        <rFont val="Times New Roman"/>
        <family val="1"/>
        <charset val="238"/>
      </rPr>
      <t>Embriologia</t>
    </r>
    <r>
      <rPr>
        <b/>
        <sz val="11"/>
        <rFont val="Times New Roman"/>
        <family val="1"/>
        <charset val="238"/>
      </rPr>
      <t xml:space="preserve"> i </t>
    </r>
    <r>
      <rPr>
        <b/>
        <u/>
        <sz val="11"/>
        <rFont val="Times New Roman"/>
        <family val="1"/>
        <charset val="238"/>
      </rPr>
      <t>genetyka</t>
    </r>
  </si>
  <si>
    <r>
      <t xml:space="preserve">Mikrobiologia </t>
    </r>
    <r>
      <rPr>
        <b/>
        <sz val="11"/>
        <rFont val="Times New Roman"/>
        <family val="1"/>
        <charset val="238"/>
      </rPr>
      <t xml:space="preserve">i </t>
    </r>
    <r>
      <rPr>
        <sz val="11"/>
        <rFont val="Times New Roman"/>
        <family val="1"/>
        <charset val="238"/>
      </rPr>
      <t>parazytologia</t>
    </r>
  </si>
  <si>
    <r>
      <rPr>
        <b/>
        <sz val="10"/>
        <color indexed="8"/>
        <rFont val="Times New Roman"/>
        <family val="1"/>
        <charset val="238"/>
      </rPr>
      <t xml:space="preserve">                                                                                       ZAJĘCIA PRAKTYCZNE i PRAKTYKA ZAWODOWA - SEMESTR III i IV</t>
    </r>
    <r>
      <rPr>
        <b/>
        <sz val="10"/>
        <color indexed="10"/>
        <rFont val="Times New Roman"/>
        <family val="1"/>
        <charset val="238"/>
      </rPr>
      <t xml:space="preserve">
</t>
    </r>
    <r>
      <rPr>
        <b/>
        <u/>
        <sz val="10"/>
        <color indexed="8"/>
        <rFont val="Times New Roman"/>
        <family val="1"/>
        <charset val="238"/>
      </rPr>
      <t>ZAJĘCIA PRAKTYCZNE (480 godzin) [18 ECTS]</t>
    </r>
    <r>
      <rPr>
        <b/>
        <sz val="10"/>
        <color indexed="10"/>
        <rFont val="Times New Roman"/>
        <family val="1"/>
        <charset val="238"/>
      </rPr>
      <t xml:space="preserve">
</t>
    </r>
    <r>
      <rPr>
        <b/>
        <sz val="10"/>
        <color indexed="8"/>
        <rFont val="Times New Roman"/>
        <family val="1"/>
        <charset val="238"/>
      </rPr>
      <t xml:space="preserve">Zajęcia praktyczne zblokowane w grupach 5 osobowych pod kierunkiem nauczyciela w sali porodowej z grupy treści programowych kierunkowych w zakresie: </t>
    </r>
    <r>
      <rPr>
        <b/>
        <u/>
        <sz val="10"/>
        <color indexed="8"/>
        <rFont val="Times New Roman"/>
        <family val="1"/>
        <charset val="238"/>
      </rPr>
      <t>Technik położniczych prowadzenia porodu: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120 godz./3 tyg./ [3 ECTS]  sala porodowa  / proponowany termin: styczeń) 
Z</t>
    </r>
    <r>
      <rPr>
        <b/>
        <sz val="10"/>
        <color indexed="8"/>
        <rFont val="Times New Roman"/>
        <family val="1"/>
        <charset val="238"/>
      </rPr>
      <t xml:space="preserve">ajęcia praktyczne zblokowane w grupach 10 osobowych pod kierunkiem nauczyciela w oddziale położnictwa, oddziale patologii ciąży, oddziale intensywnego nadzoru położniczego z grupy treści programowych kierunkowych w zakresie: </t>
    </r>
    <r>
      <rPr>
        <b/>
        <u/>
        <sz val="10"/>
        <color indexed="8"/>
        <rFont val="Times New Roman"/>
        <family val="1"/>
        <charset val="238"/>
      </rPr>
      <t>Położnictwa i opieki położniczej</t>
    </r>
    <r>
      <rPr>
        <b/>
        <sz val="10"/>
        <color indexed="8"/>
        <rFont val="Times New Roman"/>
        <family val="1"/>
        <charset val="238"/>
      </rPr>
      <t>: 120</t>
    </r>
    <r>
      <rPr>
        <sz val="10"/>
        <color indexed="8"/>
        <rFont val="Times New Roman"/>
        <family val="1"/>
        <charset val="238"/>
      </rPr>
      <t xml:space="preserve"> godz./3tyg./ [4 ECTS] oddział położnictwa, oddział patologii ciąży, oddział intensywnego nadzoru położniczego  (proponowany termin: III/ IV sem.)
</t>
    </r>
    <r>
      <rPr>
        <b/>
        <sz val="10"/>
        <color indexed="8"/>
        <rFont val="Times New Roman"/>
        <family val="1"/>
        <charset val="238"/>
      </rPr>
      <t xml:space="preserve">Zajęcia praktyczne zblokowane w grupach 5 osobowych pod kierunkiem nauczyciela w oddziale neonatologii, oddziale intensywnego nadzoru neonatologicznego z grupy treści programowych w zakresie: </t>
    </r>
    <r>
      <rPr>
        <b/>
        <u/>
        <sz val="10"/>
        <color indexed="8"/>
        <rFont val="Times New Roman"/>
        <family val="1"/>
        <charset val="238"/>
      </rPr>
      <t>Neonatologii i opieki neonatologicznej</t>
    </r>
    <r>
      <rPr>
        <b/>
        <sz val="10"/>
        <color indexed="8"/>
        <rFont val="Times New Roman"/>
        <family val="1"/>
        <charset val="238"/>
      </rPr>
      <t>: 80</t>
    </r>
    <r>
      <rPr>
        <sz val="10"/>
        <color indexed="8"/>
        <rFont val="Times New Roman"/>
        <family val="1"/>
        <charset val="238"/>
      </rPr>
      <t xml:space="preserve"> godz./2 tyg./ [3 ECTS] oddział neonatologii, oddział intensywnego nadzoru neonatologicznego  (proponowany termin: III/IV sem.)
</t>
    </r>
    <r>
      <rPr>
        <b/>
        <sz val="10"/>
        <color indexed="8"/>
        <rFont val="Times New Roman"/>
        <family val="1"/>
        <charset val="238"/>
      </rPr>
      <t xml:space="preserve">Zajęcia praktyczne zblokowane w grupach 5 osobowych pod kierunkiem nauczyciela w poradni zdrowia psychicznego z grupy treści programowych kierunkowych w zakresie: </t>
    </r>
    <r>
      <rPr>
        <b/>
        <u/>
        <sz val="10"/>
        <color indexed="8"/>
        <rFont val="Times New Roman"/>
        <family val="1"/>
        <charset val="238"/>
      </rPr>
      <t xml:space="preserve">Psychiatrii-pielęgniarstwo: </t>
    </r>
    <r>
      <rPr>
        <sz val="10"/>
        <color indexed="8"/>
        <rFont val="Times New Roman"/>
        <family val="1"/>
        <charset val="238"/>
      </rPr>
      <t xml:space="preserve">40 godz./ 1 tydz. [2 ECTS] (proponowany termin III sem.)
</t>
    </r>
    <r>
      <rPr>
        <b/>
        <sz val="10"/>
        <color indexed="8"/>
        <rFont val="Times New Roman"/>
        <family val="1"/>
        <charset val="238"/>
      </rPr>
      <t xml:space="preserve">Zajęcia praktyczne zblokowane w grupach 10 osobowych pod kierunkiem nauczyciela w oddziale chorób wewnętrznych z grupy treści programowych kierunkowych w zakresie: </t>
    </r>
    <r>
      <rPr>
        <b/>
        <u/>
        <sz val="10"/>
        <color indexed="8"/>
        <rFont val="Times New Roman"/>
        <family val="1"/>
        <charset val="238"/>
      </rPr>
      <t>Chorób wewnętrznych - pielęgniarstwo</t>
    </r>
    <r>
      <rPr>
        <b/>
        <sz val="10"/>
        <color indexed="8"/>
        <rFont val="Times New Roman"/>
        <family val="1"/>
        <charset val="238"/>
      </rPr>
      <t xml:space="preserve">: </t>
    </r>
    <r>
      <rPr>
        <sz val="10"/>
        <color indexed="8"/>
        <rFont val="Times New Roman"/>
        <family val="1"/>
        <charset val="238"/>
      </rPr>
      <t xml:space="preserve">40 godz./ 1 tydz. [2 ECTS] (proponowany termin III sem.)
</t>
    </r>
    <r>
      <rPr>
        <b/>
        <sz val="10"/>
        <color indexed="8"/>
        <rFont val="Times New Roman"/>
        <family val="1"/>
        <charset val="238"/>
      </rPr>
      <t xml:space="preserve">Zajęcia praktyczne zblokowane w grupach 10 osobowych pod kierunkiem nauczyciela w oddziale chirurgii z grupy treści programowych kierunkowych w zakresie: </t>
    </r>
    <r>
      <rPr>
        <b/>
        <u/>
        <sz val="10"/>
        <color indexed="8"/>
        <rFont val="Times New Roman"/>
        <family val="1"/>
        <charset val="238"/>
      </rPr>
      <t xml:space="preserve">Chirurgii - pielęgniarstwo  </t>
    </r>
    <r>
      <rPr>
        <sz val="10"/>
        <color indexed="8"/>
        <rFont val="Times New Roman"/>
        <family val="1"/>
        <charset val="238"/>
      </rPr>
      <t xml:space="preserve">40 godz./ 1 tydz. [2 ECTS] (proponowany termin IV semestr)
</t>
    </r>
    <r>
      <rPr>
        <b/>
        <sz val="10"/>
        <color indexed="8"/>
        <rFont val="Times New Roman"/>
        <family val="1"/>
        <charset val="238"/>
      </rPr>
      <t>Zajęcia praktyczne zblokowane w grupach 5 osobowych pod kierunkiem nauczyciela w oddziale niemowlęcym z grupy treści programowych kierunkowych w zakresie:</t>
    </r>
    <r>
      <rPr>
        <b/>
        <u/>
        <sz val="10"/>
        <color indexed="8"/>
        <rFont val="Times New Roman"/>
        <family val="1"/>
        <charset val="238"/>
      </rPr>
      <t xml:space="preserve">Pediatrii i pielęgniarstwa pediatrycznego  </t>
    </r>
    <r>
      <rPr>
        <sz val="10"/>
        <color indexed="8"/>
        <rFont val="Times New Roman"/>
        <family val="1"/>
        <charset val="238"/>
      </rPr>
      <t>40 godz./ 1 tydz. [2 ECTS] (proponowany termin IV semestr)</t>
    </r>
    <r>
      <rPr>
        <b/>
        <u/>
        <sz val="10"/>
        <color indexed="10"/>
        <rFont val="Times New Roman"/>
        <family val="1"/>
        <charset val="238"/>
      </rPr>
      <t xml:space="preserve">
</t>
    </r>
    <r>
      <rPr>
        <b/>
        <u/>
        <sz val="10"/>
        <color indexed="8"/>
        <rFont val="Times New Roman"/>
        <family val="1"/>
        <charset val="238"/>
      </rPr>
      <t>PRAKTYKA ZAWODOWA (480 godzin) [22 ECTS]:]:</t>
    </r>
    <r>
      <rPr>
        <b/>
        <u/>
        <sz val="10"/>
        <color indexed="10"/>
        <rFont val="Times New Roman"/>
        <family val="1"/>
        <charset val="238"/>
      </rPr>
      <t xml:space="preserve">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Technik położniczych prowadzenia porodu (</t>
    </r>
    <r>
      <rPr>
        <sz val="10"/>
        <color indexed="8"/>
        <rFont val="Times New Roman"/>
        <family val="1"/>
        <charset val="238"/>
      </rPr>
      <t xml:space="preserve">40 godzin / 1 tydzień) [4 ECTS] sala porodowa /  proponowany termin: styczeń
</t>
    </r>
    <r>
      <rPr>
        <b/>
        <sz val="10"/>
        <color indexed="8"/>
        <rFont val="Times New Roman"/>
        <family val="1"/>
        <charset val="238"/>
      </rPr>
      <t xml:space="preserve">Praktyka zawodowa z grupy treści programowych kierunkowych w zakresie: Psychiatrii </t>
    </r>
    <r>
      <rPr>
        <sz val="10"/>
        <color indexed="8"/>
        <rFont val="Times New Roman"/>
        <family val="1"/>
        <charset val="238"/>
      </rPr>
      <t xml:space="preserve">(40 godz./ 1 tydzień) [2 ECTS]:
  40 godz./1 tydzień/   poradnia zdrowia psychicznego    (proponowany termin: kwiecień, maj, czerwiec)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Chorób wewnętrznych</t>
    </r>
    <r>
      <rPr>
        <sz val="10"/>
        <color indexed="8"/>
        <rFont val="Times New Roman"/>
        <family val="1"/>
        <charset val="238"/>
      </rPr>
      <t xml:space="preserve"> (40 godz./ 1 tydzień) [2 ECTS]:
  40 godz./1 tydzień/   oddział wewnętrzny      (proponowany termin: lipiec / wrzesień)
</t>
    </r>
    <r>
      <rPr>
        <b/>
        <sz val="10"/>
        <color indexed="8"/>
        <rFont val="Times New Roman"/>
        <family val="1"/>
        <charset val="238"/>
      </rPr>
      <t xml:space="preserve">Praktyka zawodowa z grupy treści programowych kierunkowych w zakresie: Chirurgii </t>
    </r>
    <r>
      <rPr>
        <sz val="10"/>
        <color indexed="8"/>
        <rFont val="Times New Roman"/>
        <family val="1"/>
        <charset val="238"/>
      </rPr>
      <t xml:space="preserve">(40 godz./ 1 tydzień) [2 ECTS]:
  40 godz./1 tydzień/   oddział chirurgii      (proponowany termin: kwiecień, maj, czerwiec)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Położnictwa i opieki położniczej</t>
    </r>
    <r>
      <rPr>
        <sz val="10"/>
        <color indexed="8"/>
        <rFont val="Times New Roman"/>
        <family val="1"/>
        <charset val="238"/>
      </rPr>
      <t xml:space="preserve"> (200 godz./ 5 tygodni) [7 ECTS]:
  80 godz./2 tygodnie/   oddział patologii ciąży     (proponowany termin: lipiec / wrzesień)
  80 godz./2 tygodnie/   oddział położniczy / poradnia laktacyjna   (proponowany termin: lipiec / wrzesień)
  40 godz./1 tydzień/   poradnia planowania rodziny    (proponowany termin: kwiecień, maj, czerwiec)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Pediatrii i pielęgniarstwa pediatrycznego</t>
    </r>
    <r>
      <rPr>
        <sz val="10"/>
        <color indexed="8"/>
        <rFont val="Times New Roman"/>
        <family val="1"/>
        <charset val="238"/>
      </rPr>
      <t xml:space="preserve"> w grupach 5 osobowych (40 godz./1 tydzień) [2 ECTS]:  oddział niemowlęcy (proponowany termin kwiecień, maj, czerwiec)
</t>
    </r>
    <r>
      <rPr>
        <b/>
        <sz val="10"/>
        <color indexed="8"/>
        <rFont val="Times New Roman"/>
        <family val="1"/>
        <charset val="238"/>
      </rPr>
      <t xml:space="preserve">Praktyka zawodowa z grupy treści programowych kierunkowych w zakresie: Neonatologii i opieki neonatologicznej </t>
    </r>
    <r>
      <rPr>
        <sz val="10"/>
        <color indexed="8"/>
        <rFont val="Times New Roman"/>
        <family val="1"/>
        <charset val="238"/>
      </rPr>
      <t>w grupach 5 osobowych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(80 godzin / 2 tygodnie) [3 ECTS]:
  40 godz./1 tydzień/   oddział noworodków      (proponowany termin: lipiec / wrzesień)
  40 godz./1 tydzień/   oddział wcześniaków / patologii noworodka  (proponowany termin: lipiec / wrzesień)</t>
    </r>
    <r>
      <rPr>
        <sz val="11"/>
        <color indexed="10"/>
        <rFont val="Czcionka tekstu podstawowego"/>
        <family val="2"/>
        <charset val="238"/>
      </rPr>
      <t xml:space="preserve">
</t>
    </r>
  </si>
  <si>
    <r>
      <t>lub</t>
    </r>
    <r>
      <rPr>
        <b/>
        <sz val="12"/>
        <rFont val="Times New Roman"/>
        <family val="1"/>
        <charset val="238"/>
      </rPr>
      <t xml:space="preserve"> Współpraca w zespołach opieki zdrowotnej</t>
    </r>
  </si>
  <si>
    <t>Forma studiów: stacjonarne 2022 - 2025</t>
  </si>
  <si>
    <t>Rok akademicki 2024/2025</t>
  </si>
  <si>
    <t>Forma studiów: stacjonarne 2022- 2025</t>
  </si>
  <si>
    <t>Forma studiów: Stacjonarne 2022- 2025</t>
  </si>
  <si>
    <t>Zakład Edukacji Zdrowotnej</t>
  </si>
  <si>
    <t xml:space="preserve"> Zakład Promocji Zdrowia</t>
  </si>
  <si>
    <t>Zakład Opieki Holistycznej i Zarządzania w Pielęgniarstwie</t>
  </si>
  <si>
    <t>Zakład Koordynowanej Opieki Położniczej</t>
  </si>
  <si>
    <t xml:space="preserve">Zakład Podstaw Pielęgniarstwa </t>
  </si>
  <si>
    <t>Zakład Biologii i Parazytologii</t>
  </si>
  <si>
    <t>Zakład Podstaw Pielęgniarstwa</t>
  </si>
  <si>
    <t xml:space="preserve">Zakład Położnictwa i Ginekologii        </t>
  </si>
  <si>
    <t>Zakład Promocji Zdrowia</t>
  </si>
  <si>
    <t xml:space="preserve"> Zakład Podstaw Pielęgniarstwa</t>
  </si>
  <si>
    <t>Zakład Interny i Pielęgniarstwa Internistycznego</t>
  </si>
  <si>
    <t>Zakład Pielęgniarstwa Położniczo-Ginekologicznego</t>
  </si>
  <si>
    <t>Zakład Pediatrii i Pielęgniarstwa Pediatrycznego</t>
  </si>
  <si>
    <t>Zakład Położnictwa i Ginekologii</t>
  </si>
  <si>
    <t>Zakład Neurologii, Pielęgniarstwa Neurologicznego i Psychiatrycznego</t>
  </si>
  <si>
    <t xml:space="preserve">Samodzielna Pracownia Medycznych Czynności Ratunkowych
</t>
  </si>
  <si>
    <t xml:space="preserve"> Zakład Podstaw Pielęgniarstwa </t>
  </si>
  <si>
    <t>Zakład Chirurgii i Pielęgniarstwa Chirurgicznego</t>
  </si>
  <si>
    <t xml:space="preserve">Zakład Opieki Holistycznej i Zarządzania w Pielęgniarstwie </t>
  </si>
  <si>
    <t>Zakład Pielęgniarstwa Rodzinnego i Geriatrycznego</t>
  </si>
  <si>
    <t>Zakład Opieki Specjalistycznej w Położnictwie</t>
  </si>
  <si>
    <t>Zakład Pielęgniarstwa Położniczo-Ginekoloicznego</t>
  </si>
  <si>
    <t>Zakład Pielęgniarstwa Położniczo-Ginekoloicznego-</t>
  </si>
  <si>
    <t>pielęgniarstwo- onkologia ginekologiczna</t>
  </si>
  <si>
    <t>Zakład Pielęgniarstwa Położniczo-Ginekoloicznego (Onkologia ginekologiczna)</t>
  </si>
  <si>
    <t>Zakad Edukacji Dietetycznej i Żywieniowej</t>
  </si>
  <si>
    <t>Zakład  Opieki  Specjalistycznej w Położnictwie</t>
  </si>
  <si>
    <t>Katedra i Zakład Histologii Embriologii i Cytofizjologii</t>
  </si>
  <si>
    <t>Zakład  Opieki Specjalistycznej w Położnictwie</t>
  </si>
  <si>
    <t>Zakład Informatyki i Statystyki Medycznej z Pracownią E-Zdrowia</t>
  </si>
  <si>
    <r>
      <t>III semestr:</t>
    </r>
    <r>
      <rPr>
        <b/>
        <sz val="10"/>
        <color indexed="8"/>
        <rFont val="Times New Roman"/>
        <family val="1"/>
        <charset val="238"/>
      </rPr>
      <t xml:space="preserve"> ZAJĘCIA TEORETYCZNE -</t>
    </r>
    <r>
      <rPr>
        <sz val="10"/>
        <color indexed="8"/>
        <rFont val="Times New Roman"/>
        <family val="1"/>
        <charset val="238"/>
      </rPr>
      <t xml:space="preserve"> 385 godz. [</t>
    </r>
    <r>
      <rPr>
        <b/>
        <sz val="10"/>
        <color indexed="8"/>
        <rFont val="Times New Roman"/>
        <family val="1"/>
        <charset val="238"/>
      </rPr>
      <t>wykłady</t>
    </r>
    <r>
      <rPr>
        <sz val="10"/>
        <color indexed="8"/>
        <rFont val="Times New Roman"/>
        <family val="1"/>
        <charset val="238"/>
      </rPr>
      <t xml:space="preserve"> - 115godz.; </t>
    </r>
    <r>
      <rPr>
        <b/>
        <sz val="10"/>
        <color indexed="8"/>
        <rFont val="Times New Roman"/>
        <family val="1"/>
        <charset val="238"/>
      </rPr>
      <t>ćwiczenia</t>
    </r>
    <r>
      <rPr>
        <sz val="10"/>
        <color indexed="8"/>
        <rFont val="Times New Roman"/>
        <family val="1"/>
        <charset val="238"/>
      </rPr>
      <t xml:space="preserve"> - 175 godz. bez wf ; </t>
    </r>
    <r>
      <rPr>
        <b/>
        <sz val="10"/>
        <color indexed="8"/>
        <rFont val="Times New Roman"/>
        <family val="1"/>
        <charset val="238"/>
      </rPr>
      <t>seminaria</t>
    </r>
    <r>
      <rPr>
        <sz val="10"/>
        <color indexed="8"/>
        <rFont val="Times New Roman"/>
        <family val="1"/>
        <charset val="238"/>
      </rPr>
      <t xml:space="preserve"> - 5 godz., </t>
    </r>
    <r>
      <rPr>
        <b/>
        <sz val="10"/>
        <color indexed="8"/>
        <rFont val="Times New Roman"/>
        <family val="1"/>
        <charset val="238"/>
      </rPr>
      <t>samokształcenie</t>
    </r>
    <r>
      <rPr>
        <sz val="10"/>
        <color indexed="8"/>
        <rFont val="Times New Roman"/>
        <family val="1"/>
        <charset val="238"/>
      </rPr>
      <t xml:space="preserve"> - 90  godz.],</t>
    </r>
    <r>
      <rPr>
        <b/>
        <sz val="10"/>
        <color indexed="8"/>
        <rFont val="Times New Roman"/>
        <family val="1"/>
        <charset val="238"/>
      </rPr>
      <t xml:space="preserve"> 12,5 </t>
    </r>
    <r>
      <rPr>
        <sz val="10"/>
        <color indexed="8"/>
        <rFont val="Times New Roman"/>
        <family val="1"/>
        <charset val="238"/>
      </rPr>
      <t xml:space="preserve">ECTS;  </t>
    </r>
    <r>
      <rPr>
        <b/>
        <sz val="10"/>
        <color indexed="8"/>
        <rFont val="Times New Roman"/>
        <family val="1"/>
        <charset val="238"/>
      </rPr>
      <t xml:space="preserve">ZAJĘCIA PRAKTYCZNE </t>
    </r>
    <r>
      <rPr>
        <sz val="10"/>
        <color indexed="8"/>
        <rFont val="Times New Roman"/>
        <family val="1"/>
        <charset val="238"/>
      </rPr>
      <t xml:space="preserve">- 280 godz./ 11 ECTS; </t>
    </r>
    <r>
      <rPr>
        <b/>
        <sz val="10"/>
        <color indexed="8"/>
        <rFont val="Times New Roman"/>
        <family val="1"/>
        <charset val="238"/>
      </rPr>
      <t>PRAKTYKA ZAWODOWA</t>
    </r>
    <r>
      <rPr>
        <sz val="10"/>
        <color indexed="8"/>
        <rFont val="Times New Roman"/>
        <family val="1"/>
        <charset val="238"/>
      </rPr>
      <t xml:space="preserve"> 80 godzin/ 6 ECTS</t>
    </r>
  </si>
  <si>
    <r>
      <t>NAUKI PODSTAWOWE</t>
    </r>
    <r>
      <rPr>
        <sz val="11"/>
        <color indexed="8"/>
        <rFont val="Times New Roman"/>
        <family val="1"/>
        <charset val="238"/>
      </rPr>
      <t xml:space="preserve"> - </t>
    </r>
    <r>
      <rPr>
        <b/>
        <sz val="11"/>
        <color indexed="8"/>
        <rFont val="Times New Roman"/>
        <family val="1"/>
        <charset val="238"/>
      </rPr>
      <t xml:space="preserve"> NAUKI SPOŁECZNE I HUMANISTYCZNE </t>
    </r>
    <r>
      <rPr>
        <sz val="11"/>
        <color indexed="8"/>
        <rFont val="Times New Roman"/>
        <family val="1"/>
        <charset val="238"/>
      </rPr>
      <t xml:space="preserve">- 30 godz./ 1 ECTS; </t>
    </r>
    <r>
      <rPr>
        <b/>
        <sz val="11"/>
        <color indexed="8"/>
        <rFont val="Times New Roman"/>
        <family val="1"/>
        <charset val="238"/>
      </rPr>
      <t>NAUKI W ZAKRESIE OPIEKI SPECJALISTYCZNEJ</t>
    </r>
    <r>
      <rPr>
        <sz val="11"/>
        <color indexed="8"/>
        <rFont val="Times New Roman"/>
        <family val="1"/>
        <charset val="238"/>
      </rPr>
      <t xml:space="preserve"> -675 godz./ 26,5 ECTS; </t>
    </r>
    <r>
      <rPr>
        <b/>
        <sz val="11"/>
        <color indexed="8"/>
        <rFont val="Times New Roman"/>
        <family val="1"/>
        <charset val="238"/>
      </rPr>
      <t>ZAJĘCIA PRAKTYCZNE</t>
    </r>
    <r>
      <rPr>
        <sz val="11"/>
        <color indexed="8"/>
        <rFont val="Times New Roman"/>
        <family val="1"/>
        <charset val="238"/>
      </rPr>
      <t xml:space="preserve"> - 280 godz./ 11 ECTS; </t>
    </r>
    <r>
      <rPr>
        <b/>
        <sz val="11"/>
        <color indexed="8"/>
        <rFont val="Times New Roman"/>
        <family val="1"/>
        <charset val="238"/>
      </rPr>
      <t>PRAKTYKA ZAWODOWA</t>
    </r>
    <r>
      <rPr>
        <sz val="11"/>
        <color indexed="8"/>
        <rFont val="Times New Roman"/>
        <family val="1"/>
        <charset val="238"/>
      </rPr>
      <t xml:space="preserve"> - 80 godz./ 6 ECTS</t>
    </r>
  </si>
  <si>
    <r>
      <t>IV semestr:</t>
    </r>
    <r>
      <rPr>
        <b/>
        <sz val="10"/>
        <color indexed="8"/>
        <rFont val="Times New Roman"/>
        <family val="1"/>
        <charset val="238"/>
      </rPr>
      <t xml:space="preserve"> ZAJĘCIA TEORETYCZNE -</t>
    </r>
    <r>
      <rPr>
        <sz val="10"/>
        <color indexed="8"/>
        <rFont val="Times New Roman"/>
        <family val="1"/>
        <charset val="238"/>
      </rPr>
      <t xml:space="preserve"> 220  godz. [</t>
    </r>
    <r>
      <rPr>
        <b/>
        <sz val="10"/>
        <color indexed="8"/>
        <rFont val="Times New Roman"/>
        <family val="1"/>
        <charset val="238"/>
      </rPr>
      <t>wykłady</t>
    </r>
    <r>
      <rPr>
        <sz val="10"/>
        <color indexed="8"/>
        <rFont val="Times New Roman"/>
        <family val="1"/>
        <charset val="238"/>
      </rPr>
      <t xml:space="preserve"> - 80 godz.; </t>
    </r>
    <r>
      <rPr>
        <b/>
        <sz val="10"/>
        <color indexed="8"/>
        <rFont val="Times New Roman"/>
        <family val="1"/>
        <charset val="238"/>
      </rPr>
      <t>ćwiczenia</t>
    </r>
    <r>
      <rPr>
        <sz val="10"/>
        <color indexed="8"/>
        <rFont val="Times New Roman"/>
        <family val="1"/>
        <charset val="238"/>
      </rPr>
      <t xml:space="preserve"> - 60 godz. bez wf; </t>
    </r>
    <r>
      <rPr>
        <b/>
        <sz val="10"/>
        <color indexed="8"/>
        <rFont val="Times New Roman"/>
        <family val="1"/>
        <charset val="238"/>
      </rPr>
      <t>seminaria</t>
    </r>
    <r>
      <rPr>
        <sz val="10"/>
        <color indexed="8"/>
        <rFont val="Times New Roman"/>
        <family val="1"/>
        <charset val="238"/>
      </rPr>
      <t xml:space="preserve"> - 5 godz., </t>
    </r>
    <r>
      <rPr>
        <b/>
        <sz val="10"/>
        <color indexed="8"/>
        <rFont val="Times New Roman"/>
        <family val="1"/>
        <charset val="238"/>
      </rPr>
      <t>samokształcenie</t>
    </r>
    <r>
      <rPr>
        <sz val="10"/>
        <color indexed="8"/>
        <rFont val="Times New Roman"/>
        <family val="1"/>
        <charset val="238"/>
      </rPr>
      <t xml:space="preserve"> - 75 godz.]</t>
    </r>
    <r>
      <rPr>
        <b/>
        <sz val="10"/>
        <color indexed="8"/>
        <rFont val="Times New Roman"/>
        <family val="1"/>
        <charset val="238"/>
      </rPr>
      <t xml:space="preserve"> 7,5 </t>
    </r>
    <r>
      <rPr>
        <sz val="10"/>
        <color indexed="8"/>
        <rFont val="Times New Roman"/>
        <family val="1"/>
        <charset val="238"/>
      </rPr>
      <t xml:space="preserve">ECTS;  </t>
    </r>
    <r>
      <rPr>
        <b/>
        <sz val="10"/>
        <color indexed="8"/>
        <rFont val="Times New Roman"/>
        <family val="1"/>
        <charset val="238"/>
      </rPr>
      <t xml:space="preserve">ZAJĘCIA PRAKTYCZNE </t>
    </r>
    <r>
      <rPr>
        <sz val="10"/>
        <color indexed="8"/>
        <rFont val="Times New Roman"/>
        <family val="1"/>
        <charset val="238"/>
      </rPr>
      <t xml:space="preserve">- 200 godz./ 7 ECTS; </t>
    </r>
    <r>
      <rPr>
        <b/>
        <sz val="10"/>
        <color indexed="8"/>
        <rFont val="Times New Roman"/>
        <family val="1"/>
        <charset val="238"/>
      </rPr>
      <t>PRAKTYKA ZAWODOWA</t>
    </r>
    <r>
      <rPr>
        <sz val="10"/>
        <color indexed="8"/>
        <rFont val="Times New Roman"/>
        <family val="1"/>
        <charset val="238"/>
      </rPr>
      <t xml:space="preserve"> - 400 godz./ 16 ECTS</t>
    </r>
  </si>
  <si>
    <r>
      <t xml:space="preserve">NAUKI SPOŁECZNE I HUMANISTYCZNE </t>
    </r>
    <r>
      <rPr>
        <sz val="10"/>
        <color indexed="8"/>
        <rFont val="Times New Roman"/>
        <family val="1"/>
        <charset val="238"/>
      </rPr>
      <t xml:space="preserve">- 30 godz./ 1 ECTS;  </t>
    </r>
    <r>
      <rPr>
        <b/>
        <sz val="10"/>
        <color indexed="8"/>
        <rFont val="Times New Roman"/>
        <family val="1"/>
        <charset val="238"/>
      </rPr>
      <t>NAUKI W ZAKRESIE OPIEKI SPECJALISTYCZNEJ</t>
    </r>
    <r>
      <rPr>
        <sz val="10"/>
        <color indexed="8"/>
        <rFont val="Times New Roman"/>
        <family val="1"/>
        <charset val="238"/>
      </rPr>
      <t xml:space="preserve"> - 790 godz./ 29,5 ECTS; </t>
    </r>
    <r>
      <rPr>
        <b/>
        <sz val="10"/>
        <color indexed="8"/>
        <rFont val="Times New Roman"/>
        <family val="1"/>
        <charset val="238"/>
      </rPr>
      <t>ZAJĘCIA PRAKTYCZNE - 200 godz./ 7 ECTS; PRAKTYKA ZAWODOWA - 400godz./ 16 ECTS</t>
    </r>
  </si>
  <si>
    <t>Pracownia Prawa Medycznego i Farmaceutycznego</t>
  </si>
  <si>
    <t>Zakład Higieny i Epidemiologii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</si>
</sst>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6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2"/>
      <color indexed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Czcionka tekstu podstawowego"/>
      <family val="2"/>
      <charset val="238"/>
    </font>
    <font>
      <sz val="12"/>
      <name val="Times New Roman"/>
      <family val="1"/>
      <charset val="238"/>
    </font>
    <font>
      <sz val="12"/>
      <color indexed="8"/>
      <name val="Czcionka tekstu podstawowego"/>
      <family val="2"/>
      <charset val="238"/>
    </font>
    <font>
      <b/>
      <sz val="12"/>
      <color indexed="10"/>
      <name val="Times New Roman"/>
      <family val="1"/>
      <charset val="238"/>
    </font>
    <font>
      <b/>
      <sz val="11"/>
      <color indexed="10"/>
      <name val="Czcionka tekstu podstawowego"/>
      <family val="2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b/>
      <u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b/>
      <u/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rgb="FF00B050"/>
      <name val="Czcionka tekstu podstawowego"/>
      <family val="2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rgb="FFFF0000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b/>
      <sz val="12"/>
      <color theme="1"/>
      <name val="Czcionka tekstu podstawowego"/>
      <family val="2"/>
      <charset val="238"/>
    </font>
    <font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2"/>
      <name val="Czcionka tekstu podstawowego"/>
      <family val="2"/>
      <charset val="238"/>
    </font>
    <font>
      <i/>
      <sz val="12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9" borderId="73" applyNumberFormat="0" applyFont="0" applyAlignment="0" applyProtection="0"/>
  </cellStyleXfs>
  <cellXfs count="73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18" fillId="0" borderId="0" xfId="0" applyFont="1"/>
    <xf numFmtId="0" fontId="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8" fillId="0" borderId="1" xfId="0" applyFont="1" applyBorder="1" applyAlignment="1">
      <alignment horizontal="center"/>
    </xf>
    <xf numFmtId="0" fontId="15" fillId="2" borderId="1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5" fillId="0" borderId="0" xfId="0" applyFont="1"/>
    <xf numFmtId="0" fontId="17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0" fillId="10" borderId="0" xfId="0" applyFill="1"/>
    <xf numFmtId="0" fontId="0" fillId="10" borderId="0" xfId="0" applyFill="1" applyAlignment="1">
      <alignment wrapText="1"/>
    </xf>
    <xf numFmtId="0" fontId="12" fillId="0" borderId="26" xfId="0" applyFont="1" applyBorder="1" applyAlignment="1">
      <alignment horizontal="center" vertical="center" wrapText="1"/>
    </xf>
    <xf numFmtId="0" fontId="36" fillId="11" borderId="2" xfId="0" applyFont="1" applyFill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3" fillId="0" borderId="2" xfId="0" applyFont="1" applyBorder="1"/>
    <xf numFmtId="0" fontId="36" fillId="0" borderId="7" xfId="0" applyFont="1" applyBorder="1" applyAlignment="1">
      <alignment horizontal="right" vertical="center" wrapText="1"/>
    </xf>
    <xf numFmtId="0" fontId="41" fillId="0" borderId="2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42" fillId="0" borderId="2" xfId="0" applyFont="1" applyBorder="1" applyAlignment="1">
      <alignment vertical="center"/>
    </xf>
    <xf numFmtId="0" fontId="38" fillId="0" borderId="6" xfId="0" applyFont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9" fillId="7" borderId="2" xfId="0" applyFont="1" applyFill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44" fillId="0" borderId="42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7" fillId="5" borderId="18" xfId="0" applyFont="1" applyFill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12" borderId="2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4" borderId="46" xfId="0" applyFont="1" applyFill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37" fillId="15" borderId="2" xfId="0" applyFont="1" applyFill="1" applyBorder="1" applyAlignment="1">
      <alignment horizontal="center" vertical="center" wrapText="1"/>
    </xf>
    <xf numFmtId="0" fontId="37" fillId="15" borderId="17" xfId="0" applyFont="1" applyFill="1" applyBorder="1" applyAlignment="1">
      <alignment horizontal="center" vertical="center" wrapText="1"/>
    </xf>
    <xf numFmtId="0" fontId="37" fillId="15" borderId="6" xfId="0" applyFont="1" applyFill="1" applyBorder="1" applyAlignment="1">
      <alignment horizontal="center" vertical="center" wrapText="1"/>
    </xf>
    <xf numFmtId="0" fontId="37" fillId="15" borderId="5" xfId="0" applyFont="1" applyFill="1" applyBorder="1" applyAlignment="1">
      <alignment horizontal="center" vertical="center" wrapText="1"/>
    </xf>
    <xf numFmtId="0" fontId="34" fillId="0" borderId="0" xfId="1" applyFont="1"/>
    <xf numFmtId="0" fontId="37" fillId="15" borderId="9" xfId="0" applyFont="1" applyFill="1" applyBorder="1" applyAlignment="1">
      <alignment horizontal="center" vertical="center" wrapText="1"/>
    </xf>
    <xf numFmtId="0" fontId="37" fillId="15" borderId="12" xfId="0" applyFont="1" applyFill="1" applyBorder="1" applyAlignment="1">
      <alignment horizontal="center" vertical="center" wrapText="1"/>
    </xf>
    <xf numFmtId="0" fontId="37" fillId="15" borderId="36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12" fillId="15" borderId="2" xfId="0" applyFont="1" applyFill="1" applyBorder="1" applyAlignment="1">
      <alignment horizontal="center" vertical="center" wrapText="1"/>
    </xf>
    <xf numFmtId="0" fontId="12" fillId="15" borderId="11" xfId="0" applyFont="1" applyFill="1" applyBorder="1" applyAlignment="1">
      <alignment horizontal="center" vertical="center" wrapText="1"/>
    </xf>
    <xf numFmtId="0" fontId="12" fillId="15" borderId="29" xfId="0" applyFont="1" applyFill="1" applyBorder="1" applyAlignment="1">
      <alignment horizontal="center" vertical="center" wrapText="1"/>
    </xf>
    <xf numFmtId="0" fontId="12" fillId="15" borderId="6" xfId="0" applyFont="1" applyFill="1" applyBorder="1" applyAlignment="1">
      <alignment horizontal="center" vertical="center" wrapText="1"/>
    </xf>
    <xf numFmtId="0" fontId="12" fillId="15" borderId="5" xfId="0" applyFont="1" applyFill="1" applyBorder="1" applyAlignment="1">
      <alignment horizontal="center" vertical="center" wrapText="1"/>
    </xf>
    <xf numFmtId="0" fontId="15" fillId="15" borderId="29" xfId="0" applyFont="1" applyFill="1" applyBorder="1" applyAlignment="1">
      <alignment horizontal="center" vertical="center" wrapText="1"/>
    </xf>
    <xf numFmtId="0" fontId="39" fillId="15" borderId="29" xfId="0" applyFont="1" applyFill="1" applyBorder="1" applyAlignment="1">
      <alignment horizontal="center" vertical="center" wrapText="1"/>
    </xf>
    <xf numFmtId="0" fontId="39" fillId="15" borderId="6" xfId="0" applyFont="1" applyFill="1" applyBorder="1" applyAlignment="1">
      <alignment horizontal="center" vertical="center" wrapText="1"/>
    </xf>
    <xf numFmtId="0" fontId="39" fillId="15" borderId="5" xfId="0" applyFont="1" applyFill="1" applyBorder="1" applyAlignment="1">
      <alignment horizontal="center" vertical="center" wrapText="1"/>
    </xf>
    <xf numFmtId="0" fontId="37" fillId="15" borderId="3" xfId="0" applyFont="1" applyFill="1" applyBorder="1" applyAlignment="1">
      <alignment horizontal="center" vertical="center" wrapText="1"/>
    </xf>
    <xf numFmtId="1" fontId="37" fillId="15" borderId="3" xfId="0" applyNumberFormat="1" applyFont="1" applyFill="1" applyBorder="1" applyAlignment="1">
      <alignment horizontal="center" vertical="center" wrapText="1"/>
    </xf>
    <xf numFmtId="0" fontId="37" fillId="15" borderId="4" xfId="0" applyFont="1" applyFill="1" applyBorder="1" applyAlignment="1">
      <alignment horizontal="center" vertical="center" wrapText="1"/>
    </xf>
    <xf numFmtId="0" fontId="37" fillId="15" borderId="2" xfId="0" applyFont="1" applyFill="1" applyBorder="1" applyAlignment="1">
      <alignment vertical="center" wrapText="1"/>
    </xf>
    <xf numFmtId="0" fontId="39" fillId="15" borderId="2" xfId="0" applyFont="1" applyFill="1" applyBorder="1" applyAlignment="1">
      <alignment horizontal="center" vertical="center" wrapText="1"/>
    </xf>
    <xf numFmtId="0" fontId="37" fillId="15" borderId="22" xfId="0" applyFont="1" applyFill="1" applyBorder="1" applyAlignment="1">
      <alignment horizontal="center" vertical="center" wrapText="1"/>
    </xf>
    <xf numFmtId="0" fontId="39" fillId="15" borderId="22" xfId="0" applyFont="1" applyFill="1" applyBorder="1" applyAlignment="1">
      <alignment horizontal="center" vertical="center" wrapText="1"/>
    </xf>
    <xf numFmtId="0" fontId="0" fillId="15" borderId="2" xfId="0" applyFill="1" applyBorder="1"/>
    <xf numFmtId="0" fontId="39" fillId="15" borderId="10" xfId="0" applyFont="1" applyFill="1" applyBorder="1" applyAlignment="1">
      <alignment horizontal="center" vertical="center" wrapText="1"/>
    </xf>
    <xf numFmtId="0" fontId="39" fillId="15" borderId="9" xfId="0" applyFont="1" applyFill="1" applyBorder="1" applyAlignment="1">
      <alignment horizontal="center" vertical="center" wrapText="1"/>
    </xf>
    <xf numFmtId="0" fontId="37" fillId="2" borderId="48" xfId="0" applyFont="1" applyFill="1" applyBorder="1" applyAlignment="1">
      <alignment horizontal="center" vertical="center" wrapText="1"/>
    </xf>
    <xf numFmtId="0" fontId="37" fillId="15" borderId="29" xfId="0" applyFont="1" applyFill="1" applyBorder="1" applyAlignment="1">
      <alignment horizontal="center" vertical="center" wrapText="1"/>
    </xf>
    <xf numFmtId="0" fontId="37" fillId="0" borderId="7" xfId="0" applyFont="1" applyBorder="1" applyAlignment="1">
      <alignment vertical="center" wrapText="1"/>
    </xf>
    <xf numFmtId="0" fontId="37" fillId="0" borderId="11" xfId="0" applyFont="1" applyBorder="1" applyAlignment="1">
      <alignment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16" borderId="2" xfId="0" applyFont="1" applyFill="1" applyBorder="1" applyAlignment="1">
      <alignment horizontal="center" vertical="center" wrapText="1"/>
    </xf>
    <xf numFmtId="0" fontId="36" fillId="16" borderId="2" xfId="0" applyFont="1" applyFill="1" applyBorder="1" applyAlignment="1">
      <alignment horizontal="center" vertical="center" wrapText="1"/>
    </xf>
    <xf numFmtId="0" fontId="12" fillId="16" borderId="18" xfId="0" applyFont="1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 wrapText="1"/>
    </xf>
    <xf numFmtId="0" fontId="12" fillId="16" borderId="2" xfId="0" applyFont="1" applyFill="1" applyBorder="1" applyAlignment="1">
      <alignment horizontal="center" vertical="center" wrapText="1"/>
    </xf>
    <xf numFmtId="0" fontId="15" fillId="16" borderId="6" xfId="0" applyFont="1" applyFill="1" applyBorder="1" applyAlignment="1">
      <alignment horizontal="center" vertical="center" wrapText="1"/>
    </xf>
    <xf numFmtId="0" fontId="37" fillId="16" borderId="6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47" fillId="11" borderId="2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3" fillId="0" borderId="35" xfId="1" applyFont="1" applyBorder="1"/>
    <xf numFmtId="0" fontId="37" fillId="11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1" fontId="8" fillId="6" borderId="0" xfId="0" applyNumberFormat="1" applyFont="1" applyFill="1" applyAlignment="1">
      <alignment horizontal="center" vertical="center" wrapText="1"/>
    </xf>
    <xf numFmtId="164" fontId="8" fillId="6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15" fillId="13" borderId="18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7" borderId="2" xfId="2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13" fillId="17" borderId="2" xfId="0" applyFont="1" applyFill="1" applyBorder="1"/>
    <xf numFmtId="0" fontId="38" fillId="0" borderId="23" xfId="1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5" fillId="13" borderId="2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1" fontId="12" fillId="15" borderId="6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37" fillId="7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5" fillId="16" borderId="35" xfId="0" applyFont="1" applyFill="1" applyBorder="1" applyAlignment="1">
      <alignment horizontal="center" vertical="center" wrapText="1"/>
    </xf>
    <xf numFmtId="0" fontId="44" fillId="0" borderId="71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68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15" fillId="15" borderId="17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15" fillId="15" borderId="11" xfId="0" applyFont="1" applyFill="1" applyBorder="1" applyAlignment="1">
      <alignment horizontal="center" vertical="center" wrapText="1"/>
    </xf>
    <xf numFmtId="0" fontId="0" fillId="0" borderId="2" xfId="0" applyBorder="1"/>
    <xf numFmtId="0" fontId="15" fillId="15" borderId="14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37" fillId="5" borderId="11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 wrapText="1"/>
    </xf>
    <xf numFmtId="0" fontId="12" fillId="14" borderId="31" xfId="0" applyFont="1" applyFill="1" applyBorder="1" applyAlignment="1">
      <alignment horizontal="center" vertical="center" wrapText="1"/>
    </xf>
    <xf numFmtId="0" fontId="36" fillId="16" borderId="24" xfId="0" applyFont="1" applyFill="1" applyBorder="1" applyAlignment="1">
      <alignment horizontal="center" vertical="center" wrapText="1"/>
    </xf>
    <xf numFmtId="0" fontId="15" fillId="16" borderId="31" xfId="0" applyFont="1" applyFill="1" applyBorder="1" applyAlignment="1">
      <alignment horizontal="center" vertical="center" wrapText="1"/>
    </xf>
    <xf numFmtId="0" fontId="36" fillId="11" borderId="24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5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2" borderId="16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7" fillId="3" borderId="18" xfId="0" applyFont="1" applyFill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4" borderId="35" xfId="0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37" fillId="12" borderId="9" xfId="0" applyFont="1" applyFill="1" applyBorder="1" applyAlignment="1">
      <alignment horizontal="center" vertical="center" wrapText="1"/>
    </xf>
    <xf numFmtId="0" fontId="37" fillId="7" borderId="3" xfId="0" applyFont="1" applyFill="1" applyBorder="1" applyAlignment="1">
      <alignment horizontal="center" vertical="center" wrapText="1"/>
    </xf>
    <xf numFmtId="0" fontId="37" fillId="16" borderId="18" xfId="0" applyFont="1" applyFill="1" applyBorder="1" applyAlignment="1">
      <alignment horizontal="center" vertical="center" wrapText="1"/>
    </xf>
    <xf numFmtId="0" fontId="37" fillId="16" borderId="9" xfId="0" applyFont="1" applyFill="1" applyBorder="1" applyAlignment="1">
      <alignment horizontal="center" vertical="center" wrapText="1"/>
    </xf>
    <xf numFmtId="0" fontId="37" fillId="7" borderId="35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7" fillId="16" borderId="35" xfId="0" applyFont="1" applyFill="1" applyBorder="1" applyAlignment="1">
      <alignment horizontal="center" vertical="center" wrapText="1"/>
    </xf>
    <xf numFmtId="0" fontId="37" fillId="16" borderId="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7" fillId="7" borderId="18" xfId="0" applyFont="1" applyFill="1" applyBorder="1" applyAlignment="1">
      <alignment horizontal="center" vertical="center" wrapText="1"/>
    </xf>
    <xf numFmtId="0" fontId="15" fillId="16" borderId="9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7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44" fillId="16" borderId="2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11" borderId="35" xfId="0" applyFont="1" applyFill="1" applyBorder="1" applyAlignment="1">
      <alignment horizontal="center" vertical="center" wrapText="1"/>
    </xf>
    <xf numFmtId="0" fontId="12" fillId="16" borderId="31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5" fillId="0" borderId="42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 wrapText="1"/>
    </xf>
    <xf numFmtId="0" fontId="38" fillId="0" borderId="2" xfId="1" applyFont="1" applyBorder="1" applyAlignment="1">
      <alignment horizontal="center" vertical="center" wrapText="1"/>
    </xf>
    <xf numFmtId="0" fontId="37" fillId="15" borderId="75" xfId="0" applyFont="1" applyFill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164" fontId="39" fillId="19" borderId="17" xfId="0" applyNumberFormat="1" applyFont="1" applyFill="1" applyBorder="1" applyAlignment="1">
      <alignment horizontal="center" vertical="center" wrapText="1"/>
    </xf>
    <xf numFmtId="0" fontId="39" fillId="19" borderId="2" xfId="0" applyFont="1" applyFill="1" applyBorder="1" applyAlignment="1">
      <alignment horizontal="center" vertical="center" wrapText="1"/>
    </xf>
    <xf numFmtId="0" fontId="39" fillId="19" borderId="7" xfId="0" applyFont="1" applyFill="1" applyBorder="1" applyAlignment="1">
      <alignment horizontal="center" vertical="center" wrapText="1"/>
    </xf>
    <xf numFmtId="1" fontId="39" fillId="19" borderId="2" xfId="0" applyNumberFormat="1" applyFont="1" applyFill="1" applyBorder="1" applyAlignment="1">
      <alignment horizontal="center" vertical="center" wrapText="1"/>
    </xf>
    <xf numFmtId="0" fontId="39" fillId="19" borderId="8" xfId="0" applyFont="1" applyFill="1" applyBorder="1" applyAlignment="1">
      <alignment horizontal="center" vertical="center" wrapText="1"/>
    </xf>
    <xf numFmtId="1" fontId="39" fillId="19" borderId="6" xfId="0" applyNumberFormat="1" applyFont="1" applyFill="1" applyBorder="1" applyAlignment="1">
      <alignment horizontal="center" vertical="center" wrapText="1"/>
    </xf>
    <xf numFmtId="0" fontId="39" fillId="19" borderId="6" xfId="0" applyFont="1" applyFill="1" applyBorder="1" applyAlignment="1">
      <alignment horizontal="center" vertical="center" wrapText="1"/>
    </xf>
    <xf numFmtId="0" fontId="39" fillId="19" borderId="17" xfId="0" applyFont="1" applyFill="1" applyBorder="1" applyAlignment="1">
      <alignment horizontal="center" vertical="center" wrapText="1"/>
    </xf>
    <xf numFmtId="0" fontId="39" fillId="19" borderId="5" xfId="0" applyFont="1" applyFill="1" applyBorder="1" applyAlignment="1">
      <alignment horizontal="center" vertical="center" wrapText="1"/>
    </xf>
    <xf numFmtId="0" fontId="15" fillId="19" borderId="17" xfId="0" applyFont="1" applyFill="1" applyBorder="1" applyAlignment="1">
      <alignment horizontal="center" vertical="center" wrapText="1"/>
    </xf>
    <xf numFmtId="0" fontId="15" fillId="19" borderId="14" xfId="0" applyFont="1" applyFill="1" applyBorder="1" applyAlignment="1">
      <alignment horizontal="center" vertical="center" wrapText="1"/>
    </xf>
    <xf numFmtId="0" fontId="15" fillId="19" borderId="2" xfId="0" applyFont="1" applyFill="1" applyBorder="1" applyAlignment="1">
      <alignment horizontal="center" vertical="center" wrapText="1"/>
    </xf>
    <xf numFmtId="0" fontId="15" fillId="19" borderId="6" xfId="0" applyFont="1" applyFill="1" applyBorder="1" applyAlignment="1">
      <alignment horizontal="center" vertical="center" wrapText="1"/>
    </xf>
    <xf numFmtId="1" fontId="15" fillId="19" borderId="6" xfId="0" applyNumberFormat="1" applyFont="1" applyFill="1" applyBorder="1" applyAlignment="1">
      <alignment horizontal="center" vertical="center" wrapText="1"/>
    </xf>
    <xf numFmtId="0" fontId="15" fillId="19" borderId="5" xfId="0" applyFont="1" applyFill="1" applyBorder="1" applyAlignment="1">
      <alignment horizontal="center" vertical="center" wrapText="1"/>
    </xf>
    <xf numFmtId="0" fontId="15" fillId="16" borderId="46" xfId="0" applyFont="1" applyFill="1" applyBorder="1" applyAlignment="1">
      <alignment horizontal="center" vertical="center" wrapText="1"/>
    </xf>
    <xf numFmtId="0" fontId="15" fillId="7" borderId="46" xfId="0" applyFont="1" applyFill="1" applyBorder="1" applyAlignment="1">
      <alignment horizontal="center" vertical="center" wrapText="1"/>
    </xf>
    <xf numFmtId="0" fontId="6" fillId="19" borderId="9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 wrapText="1"/>
    </xf>
    <xf numFmtId="0" fontId="6" fillId="19" borderId="3" xfId="0" applyFont="1" applyFill="1" applyBorder="1" applyAlignment="1">
      <alignment horizontal="center" vertical="center" wrapText="1"/>
    </xf>
    <xf numFmtId="0" fontId="6" fillId="19" borderId="4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15" fillId="12" borderId="6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5" fillId="0" borderId="52" xfId="0" applyFont="1" applyBorder="1" applyAlignment="1">
      <alignment vertical="center" wrapText="1"/>
    </xf>
    <xf numFmtId="0" fontId="15" fillId="0" borderId="5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53" fillId="0" borderId="7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right" vertical="center" wrapText="1"/>
    </xf>
    <xf numFmtId="0" fontId="37" fillId="0" borderId="11" xfId="0" applyFont="1" applyBorder="1" applyAlignment="1">
      <alignment horizontal="right" vertical="center" wrapText="1"/>
    </xf>
    <xf numFmtId="0" fontId="37" fillId="0" borderId="8" xfId="0" applyFont="1" applyBorder="1" applyAlignment="1">
      <alignment horizontal="right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left" vertical="center"/>
    </xf>
    <xf numFmtId="0" fontId="31" fillId="0" borderId="25" xfId="1" applyFont="1" applyBorder="1" applyAlignment="1">
      <alignment horizontal="center" vertical="top" wrapText="1"/>
    </xf>
    <xf numFmtId="0" fontId="31" fillId="0" borderId="59" xfId="1" applyFont="1" applyBorder="1" applyAlignment="1">
      <alignment horizontal="center" vertical="top" wrapText="1"/>
    </xf>
    <xf numFmtId="0" fontId="31" fillId="0" borderId="15" xfId="1" applyFont="1" applyBorder="1" applyAlignment="1">
      <alignment horizontal="center" vertical="top" wrapText="1"/>
    </xf>
    <xf numFmtId="0" fontId="12" fillId="17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8" fillId="0" borderId="58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7" fillId="0" borderId="0" xfId="1" applyFont="1" applyAlignment="1">
      <alignment horizontal="left" vertical="center" wrapText="1"/>
    </xf>
    <xf numFmtId="0" fontId="39" fillId="0" borderId="22" xfId="0" applyFont="1" applyBorder="1" applyAlignment="1">
      <alignment horizontal="right" vertical="center" wrapText="1"/>
    </xf>
    <xf numFmtId="0" fontId="39" fillId="0" borderId="10" xfId="0" applyFont="1" applyBorder="1" applyAlignment="1">
      <alignment horizontal="right" vertical="center" wrapText="1"/>
    </xf>
    <xf numFmtId="0" fontId="39" fillId="0" borderId="57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39" fillId="0" borderId="7" xfId="0" applyFont="1" applyBorder="1" applyAlignment="1">
      <alignment horizontal="right" vertical="center" wrapText="1"/>
    </xf>
    <xf numFmtId="0" fontId="39" fillId="0" borderId="11" xfId="0" applyFont="1" applyBorder="1" applyAlignment="1">
      <alignment horizontal="right" vertical="center" wrapText="1"/>
    </xf>
    <xf numFmtId="0" fontId="39" fillId="0" borderId="8" xfId="0" applyFont="1" applyBorder="1" applyAlignment="1">
      <alignment horizontal="right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41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2" borderId="48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5" fillId="0" borderId="7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 wrapText="1"/>
    </xf>
    <xf numFmtId="0" fontId="12" fillId="0" borderId="68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right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5" fillId="2" borderId="64" xfId="0" applyFont="1" applyFill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18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3" fillId="0" borderId="1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16" borderId="18" xfId="0" applyFont="1" applyFill="1" applyBorder="1" applyAlignment="1">
      <alignment horizontal="center" vertical="center" wrapText="1"/>
    </xf>
    <xf numFmtId="0" fontId="12" fillId="16" borderId="19" xfId="0" applyFont="1" applyFill="1" applyBorder="1" applyAlignment="1">
      <alignment horizontal="center" vertical="center" wrapText="1"/>
    </xf>
    <xf numFmtId="0" fontId="12" fillId="16" borderId="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7" fillId="12" borderId="18" xfId="0" applyFont="1" applyFill="1" applyBorder="1" applyAlignment="1">
      <alignment horizontal="center" vertical="center" wrapText="1"/>
    </xf>
    <xf numFmtId="0" fontId="37" fillId="12" borderId="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righ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5" fillId="16" borderId="35" xfId="0" applyFont="1" applyFill="1" applyBorder="1" applyAlignment="1">
      <alignment horizontal="center" vertical="center" wrapText="1"/>
    </xf>
    <xf numFmtId="0" fontId="15" fillId="16" borderId="3" xfId="0" applyFont="1" applyFill="1" applyBorder="1" applyAlignment="1">
      <alignment horizontal="center" vertical="center" wrapText="1"/>
    </xf>
    <xf numFmtId="0" fontId="37" fillId="7" borderId="35" xfId="0" applyFont="1" applyFill="1" applyBorder="1" applyAlignment="1">
      <alignment horizontal="center" vertical="center" wrapText="1"/>
    </xf>
    <xf numFmtId="0" fontId="37" fillId="7" borderId="3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54" xfId="0" applyFont="1" applyBorder="1" applyAlignment="1">
      <alignment horizontal="center" vertical="center" wrapText="1"/>
    </xf>
    <xf numFmtId="0" fontId="37" fillId="7" borderId="50" xfId="0" applyFont="1" applyFill="1" applyBorder="1" applyAlignment="1">
      <alignment horizontal="center" vertical="center" wrapText="1"/>
    </xf>
    <xf numFmtId="0" fontId="37" fillId="7" borderId="4" xfId="0" applyFont="1" applyFill="1" applyBorder="1" applyAlignment="1">
      <alignment horizontal="center" vertical="center" wrapText="1"/>
    </xf>
    <xf numFmtId="0" fontId="37" fillId="4" borderId="35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9" fillId="0" borderId="4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5" fillId="0" borderId="5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16" borderId="18" xfId="0" applyFont="1" applyFill="1" applyBorder="1" applyAlignment="1">
      <alignment horizontal="center" vertical="center" wrapText="1"/>
    </xf>
    <xf numFmtId="0" fontId="15" fillId="16" borderId="9" xfId="0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16" borderId="23" xfId="0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9" fillId="5" borderId="18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37" fillId="11" borderId="18" xfId="0" applyFont="1" applyFill="1" applyBorder="1" applyAlignment="1">
      <alignment horizontal="center" vertical="center" wrapText="1"/>
    </xf>
    <xf numFmtId="0" fontId="37" fillId="11" borderId="9" xfId="0" applyFont="1" applyFill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39" fillId="0" borderId="0" xfId="0" applyFont="1" applyAlignment="1">
      <alignment horizontal="left" vertical="center"/>
    </xf>
    <xf numFmtId="0" fontId="6" fillId="0" borderId="49" xfId="0" applyFont="1" applyBorder="1" applyAlignment="1">
      <alignment horizontal="center" vertical="center"/>
    </xf>
    <xf numFmtId="0" fontId="37" fillId="0" borderId="13" xfId="0" applyFont="1" applyBorder="1" applyAlignment="1">
      <alignment horizontal="right" vertical="center" wrapText="1"/>
    </xf>
    <xf numFmtId="0" fontId="37" fillId="0" borderId="70" xfId="0" applyFont="1" applyBorder="1" applyAlignment="1">
      <alignment horizontal="right" vertical="center" wrapText="1"/>
    </xf>
    <xf numFmtId="0" fontId="37" fillId="0" borderId="40" xfId="0" applyFont="1" applyBorder="1" applyAlignment="1">
      <alignment horizontal="right" vertical="center" wrapText="1"/>
    </xf>
    <xf numFmtId="0" fontId="39" fillId="0" borderId="68" xfId="0" applyFont="1" applyBorder="1" applyAlignment="1">
      <alignment horizontal="right" vertical="center" wrapText="1"/>
    </xf>
    <xf numFmtId="0" fontId="39" fillId="0" borderId="69" xfId="0" applyFont="1" applyBorder="1" applyAlignment="1">
      <alignment horizontal="right" vertical="center" wrapText="1"/>
    </xf>
    <xf numFmtId="0" fontId="49" fillId="0" borderId="0" xfId="1" applyFont="1" applyAlignment="1">
      <alignment horizontal="left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16" borderId="2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7" fillId="16" borderId="18" xfId="0" applyFont="1" applyFill="1" applyBorder="1" applyAlignment="1">
      <alignment horizontal="center" vertical="center" wrapText="1"/>
    </xf>
    <xf numFmtId="0" fontId="37" fillId="16" borderId="9" xfId="0" applyFont="1" applyFill="1" applyBorder="1" applyAlignment="1">
      <alignment horizontal="center" vertical="center" wrapText="1"/>
    </xf>
    <xf numFmtId="0" fontId="37" fillId="7" borderId="18" xfId="0" applyFont="1" applyFill="1" applyBorder="1" applyAlignment="1">
      <alignment horizontal="center" vertical="center" wrapText="1"/>
    </xf>
    <xf numFmtId="0" fontId="37" fillId="7" borderId="9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39" fillId="0" borderId="49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7" fillId="7" borderId="43" xfId="0" applyFont="1" applyFill="1" applyBorder="1" applyAlignment="1">
      <alignment horizontal="center" vertical="center" wrapText="1"/>
    </xf>
    <xf numFmtId="0" fontId="15" fillId="7" borderId="35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37" fillId="16" borderId="43" xfId="0" applyFont="1" applyFill="1" applyBorder="1" applyAlignment="1">
      <alignment horizontal="center" vertical="center" wrapText="1"/>
    </xf>
    <xf numFmtId="0" fontId="37" fillId="16" borderId="3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9" fillId="0" borderId="49" xfId="0" applyFont="1" applyBorder="1" applyAlignment="1">
      <alignment horizontal="center" vertical="center"/>
    </xf>
    <xf numFmtId="0" fontId="39" fillId="0" borderId="5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left" vertical="center"/>
    </xf>
    <xf numFmtId="0" fontId="38" fillId="0" borderId="43" xfId="1" applyFont="1" applyBorder="1" applyAlignment="1">
      <alignment horizontal="center" vertical="center" wrapText="1"/>
    </xf>
    <xf numFmtId="0" fontId="38" fillId="0" borderId="3" xfId="1" applyFont="1" applyBorder="1" applyAlignment="1">
      <alignment horizontal="center" vertical="center" wrapText="1"/>
    </xf>
    <xf numFmtId="0" fontId="15" fillId="0" borderId="71" xfId="0" applyFont="1" applyBorder="1" applyAlignment="1">
      <alignment horizontal="right" vertical="center" wrapText="1"/>
    </xf>
    <xf numFmtId="0" fontId="15" fillId="0" borderId="68" xfId="0" applyFont="1" applyBorder="1" applyAlignment="1">
      <alignment horizontal="right" vertical="center" wrapText="1"/>
    </xf>
    <xf numFmtId="0" fontId="15" fillId="0" borderId="69" xfId="0" applyFont="1" applyBorder="1" applyAlignment="1">
      <alignment horizontal="right" vertical="center" wrapText="1"/>
    </xf>
    <xf numFmtId="0" fontId="37" fillId="0" borderId="26" xfId="0" applyFont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75" xfId="0" applyFont="1" applyBorder="1" applyAlignment="1">
      <alignment horizontal="center" vertical="center" wrapText="1"/>
    </xf>
    <xf numFmtId="0" fontId="37" fillId="12" borderId="20" xfId="0" applyFont="1" applyFill="1" applyBorder="1" applyAlignment="1">
      <alignment horizontal="center" vertical="center" wrapText="1"/>
    </xf>
    <xf numFmtId="0" fontId="37" fillId="12" borderId="2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3" borderId="18" xfId="0" applyFont="1" applyFill="1" applyBorder="1" applyAlignment="1">
      <alignment horizontal="center" vertical="center" wrapText="1"/>
    </xf>
    <xf numFmtId="0" fontId="37" fillId="3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51" fillId="2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54" fillId="0" borderId="18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54" fillId="0" borderId="23" xfId="0" applyFont="1" applyBorder="1" applyAlignment="1">
      <alignment horizontal="center" vertical="center"/>
    </xf>
    <xf numFmtId="0" fontId="54" fillId="0" borderId="16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3" fillId="0" borderId="0" xfId="1" applyFont="1" applyAlignment="1">
      <alignment horizontal="left" vertical="center" wrapText="1"/>
    </xf>
    <xf numFmtId="0" fontId="48" fillId="0" borderId="0" xfId="1" applyFont="1" applyAlignment="1">
      <alignment horizontal="left" vertical="center" wrapText="1"/>
    </xf>
    <xf numFmtId="0" fontId="11" fillId="0" borderId="49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57" xfId="0" applyFont="1" applyBorder="1" applyAlignment="1">
      <alignment horizontal="right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5" fillId="16" borderId="19" xfId="0" applyFont="1" applyFill="1" applyBorder="1" applyAlignment="1">
      <alignment horizontal="center" vertical="center" wrapText="1"/>
    </xf>
    <xf numFmtId="0" fontId="15" fillId="7" borderId="19" xfId="0" applyFont="1" applyFill="1" applyBorder="1" applyAlignment="1">
      <alignment horizontal="center" vertical="center" wrapText="1"/>
    </xf>
    <xf numFmtId="0" fontId="55" fillId="0" borderId="50" xfId="0" applyFont="1" applyBorder="1" applyAlignment="1">
      <alignment horizontal="center" vertical="center" wrapText="1"/>
    </xf>
    <xf numFmtId="0" fontId="55" fillId="0" borderId="74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40" fillId="0" borderId="49" xfId="0" applyFont="1" applyBorder="1" applyAlignment="1">
      <alignment horizontal="left" vertical="center"/>
    </xf>
    <xf numFmtId="0" fontId="42" fillId="0" borderId="1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</cellXfs>
  <cellStyles count="3">
    <cellStyle name="Normalny" xfId="0" builtinId="0"/>
    <cellStyle name="Normalny_Arkusz1" xfId="1" xr:uid="{00000000-0005-0000-0000-000001000000}"/>
    <cellStyle name="Uwaga" xfId="2" builtinId="10"/>
  </cellStyles>
  <dxfs count="0"/>
  <tableStyles count="0" defaultTableStyle="TableStyleMedium9" defaultPivotStyle="PivotStyleLight16"/>
  <colors>
    <mruColors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74"/>
  <sheetViews>
    <sheetView topLeftCell="A40" zoomScale="60" zoomScaleNormal="60" zoomScaleSheetLayoutView="70" workbookViewId="0">
      <selection activeCell="D69" sqref="D69"/>
    </sheetView>
  </sheetViews>
  <sheetFormatPr defaultRowHeight="14.25"/>
  <cols>
    <col min="1" max="1" width="8.875" style="2" customWidth="1"/>
    <col min="2" max="2" width="12.625" style="3" customWidth="1"/>
    <col min="3" max="3" width="22" customWidth="1"/>
    <col min="4" max="4" width="23.5" customWidth="1"/>
    <col min="5" max="5" width="10.5" style="3" customWidth="1"/>
    <col min="6" max="6" width="6.625" customWidth="1"/>
    <col min="7" max="7" width="9" style="3"/>
    <col min="8" max="8" width="11.875" customWidth="1"/>
    <col min="9" max="9" width="12.875" style="12" customWidth="1"/>
    <col min="10" max="10" width="10.5" customWidth="1"/>
    <col min="11" max="11" width="12.5" customWidth="1"/>
    <col min="12" max="12" width="14.625" customWidth="1"/>
    <col min="13" max="13" width="12.375" customWidth="1"/>
    <col min="14" max="14" width="10.875" customWidth="1"/>
    <col min="15" max="15" width="10.75" customWidth="1"/>
    <col min="16" max="16" width="11.375" customWidth="1"/>
    <col min="17" max="17" width="12.625" customWidth="1"/>
    <col min="18" max="18" width="10.5" customWidth="1"/>
    <col min="19" max="19" width="10.875" customWidth="1"/>
    <col min="20" max="20" width="13.375" customWidth="1"/>
    <col min="21" max="21" width="11" customWidth="1"/>
    <col min="22" max="22" width="10.75" customWidth="1"/>
  </cols>
  <sheetData>
    <row r="1" spans="1:40" ht="15.75">
      <c r="A1" s="26" t="s">
        <v>0</v>
      </c>
      <c r="B1" s="26"/>
      <c r="C1" s="26"/>
      <c r="D1" s="26"/>
      <c r="E1" s="422"/>
      <c r="F1" s="422"/>
      <c r="G1" s="422"/>
      <c r="H1" s="27"/>
      <c r="I1" s="27"/>
      <c r="J1" s="27"/>
      <c r="K1" s="27"/>
      <c r="L1" s="421" t="s">
        <v>171</v>
      </c>
      <c r="M1" s="421"/>
      <c r="N1" s="421"/>
      <c r="O1" s="421"/>
      <c r="P1" s="421"/>
      <c r="Q1" s="27"/>
      <c r="R1" s="27"/>
      <c r="S1" s="27"/>
      <c r="T1" s="27"/>
      <c r="U1" s="27"/>
      <c r="V1" s="27"/>
    </row>
    <row r="2" spans="1:40" ht="15.75">
      <c r="A2" s="26" t="s">
        <v>1</v>
      </c>
      <c r="B2" s="26"/>
      <c r="C2" s="26"/>
      <c r="D2" s="26"/>
      <c r="E2" s="422"/>
      <c r="F2" s="422"/>
      <c r="G2" s="422"/>
      <c r="H2" s="27"/>
      <c r="I2" s="27"/>
      <c r="J2" s="27"/>
      <c r="K2" s="27"/>
      <c r="L2" s="421" t="s">
        <v>2</v>
      </c>
      <c r="M2" s="421"/>
      <c r="N2" s="421"/>
      <c r="O2" s="421"/>
      <c r="P2" s="218"/>
      <c r="Q2" s="27"/>
      <c r="R2" s="27"/>
      <c r="S2" s="27"/>
      <c r="T2" s="27"/>
      <c r="U2" s="27"/>
      <c r="V2" s="27"/>
    </row>
    <row r="3" spans="1:40" ht="15.75">
      <c r="A3" s="444"/>
      <c r="B3" s="422"/>
      <c r="C3" s="422"/>
      <c r="D3" s="216"/>
      <c r="E3" s="26"/>
      <c r="F3" s="26"/>
      <c r="G3" s="26" t="s">
        <v>3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/>
      <c r="T3" s="27"/>
      <c r="U3" s="27"/>
      <c r="V3" s="27"/>
    </row>
    <row r="4" spans="1:40" ht="15.75">
      <c r="A4" s="28"/>
      <c r="B4" s="444"/>
      <c r="C4" s="422"/>
      <c r="D4" s="26"/>
      <c r="E4" s="26"/>
      <c r="F4" s="26"/>
      <c r="G4" s="421" t="s">
        <v>4</v>
      </c>
      <c r="H4" s="421"/>
      <c r="I4" s="421"/>
      <c r="J4" s="26"/>
      <c r="K4" s="26"/>
      <c r="L4" s="26"/>
      <c r="M4" s="26"/>
      <c r="N4" s="26"/>
      <c r="O4" s="26"/>
      <c r="P4" s="26"/>
      <c r="Q4" s="26"/>
      <c r="R4" s="26"/>
      <c r="S4" s="27"/>
      <c r="T4" s="27"/>
      <c r="U4" s="27"/>
      <c r="V4" s="27"/>
    </row>
    <row r="5" spans="1:40" ht="16.5" thickBot="1">
      <c r="A5" s="215"/>
      <c r="B5" s="26"/>
      <c r="C5" s="26"/>
      <c r="D5" s="26"/>
      <c r="E5" s="26"/>
      <c r="F5" s="26"/>
      <c r="G5" s="421" t="s">
        <v>104</v>
      </c>
      <c r="H5" s="421"/>
      <c r="I5" s="421"/>
      <c r="J5" s="26"/>
      <c r="K5" s="26"/>
      <c r="L5" s="26"/>
      <c r="M5" s="26"/>
      <c r="N5" s="26"/>
      <c r="O5" s="26"/>
      <c r="P5" s="26"/>
      <c r="Q5" s="26"/>
      <c r="R5" s="26"/>
      <c r="S5" s="27"/>
      <c r="T5" s="27"/>
      <c r="U5" s="27"/>
      <c r="V5" s="27"/>
    </row>
    <row r="6" spans="1:40" ht="15" customHeight="1">
      <c r="A6" s="466" t="s">
        <v>5</v>
      </c>
      <c r="B6" s="445" t="s">
        <v>6</v>
      </c>
      <c r="C6" s="446"/>
      <c r="D6" s="453" t="s">
        <v>7</v>
      </c>
      <c r="E6" s="445" t="s">
        <v>8</v>
      </c>
      <c r="F6" s="456"/>
      <c r="G6" s="445" t="s">
        <v>9</v>
      </c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46"/>
    </row>
    <row r="7" spans="1:40" ht="15" customHeight="1" thickBot="1">
      <c r="A7" s="467"/>
      <c r="B7" s="447"/>
      <c r="C7" s="448"/>
      <c r="D7" s="454"/>
      <c r="E7" s="457"/>
      <c r="F7" s="458"/>
      <c r="G7" s="425" t="s">
        <v>10</v>
      </c>
      <c r="H7" s="426"/>
      <c r="I7" s="426"/>
      <c r="J7" s="426"/>
      <c r="K7" s="426"/>
      <c r="L7" s="426"/>
      <c r="M7" s="427"/>
      <c r="N7" s="426"/>
      <c r="O7" s="426"/>
      <c r="P7" s="423" t="s">
        <v>11</v>
      </c>
      <c r="Q7" s="423"/>
      <c r="R7" s="423"/>
      <c r="S7" s="423"/>
      <c r="T7" s="423"/>
      <c r="U7" s="423"/>
      <c r="V7" s="424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ht="35.25" customHeight="1">
      <c r="A8" s="467"/>
      <c r="B8" s="447"/>
      <c r="C8" s="448"/>
      <c r="D8" s="454"/>
      <c r="E8" s="462" t="s">
        <v>12</v>
      </c>
      <c r="F8" s="463" t="s">
        <v>13</v>
      </c>
      <c r="G8" s="460" t="s">
        <v>14</v>
      </c>
      <c r="H8" s="460" t="s">
        <v>15</v>
      </c>
      <c r="I8" s="460" t="s">
        <v>16</v>
      </c>
      <c r="J8" s="460" t="s">
        <v>17</v>
      </c>
      <c r="K8" s="429" t="s">
        <v>18</v>
      </c>
      <c r="L8" s="451" t="s">
        <v>19</v>
      </c>
      <c r="M8" s="474" t="s">
        <v>20</v>
      </c>
      <c r="N8" s="469" t="s">
        <v>21</v>
      </c>
      <c r="O8" s="470"/>
      <c r="P8" s="441" t="s">
        <v>22</v>
      </c>
      <c r="Q8" s="441" t="s">
        <v>23</v>
      </c>
      <c r="R8" s="441" t="s">
        <v>24</v>
      </c>
      <c r="S8" s="441" t="s">
        <v>25</v>
      </c>
      <c r="T8" s="441" t="s">
        <v>23</v>
      </c>
      <c r="U8" s="441" t="s">
        <v>26</v>
      </c>
      <c r="V8" s="471" t="s">
        <v>27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54.75" customHeight="1" thickBot="1">
      <c r="A9" s="468"/>
      <c r="B9" s="449"/>
      <c r="C9" s="450"/>
      <c r="D9" s="455"/>
      <c r="E9" s="449"/>
      <c r="F9" s="464"/>
      <c r="G9" s="461"/>
      <c r="H9" s="461"/>
      <c r="I9" s="465"/>
      <c r="J9" s="461"/>
      <c r="K9" s="430"/>
      <c r="L9" s="452"/>
      <c r="M9" s="475"/>
      <c r="N9" s="29" t="s">
        <v>28</v>
      </c>
      <c r="O9" s="219" t="s">
        <v>29</v>
      </c>
      <c r="P9" s="442"/>
      <c r="Q9" s="473"/>
      <c r="R9" s="442"/>
      <c r="S9" s="442"/>
      <c r="T9" s="473"/>
      <c r="U9" s="442"/>
      <c r="V9" s="47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15.75">
      <c r="A10" s="182">
        <v>1</v>
      </c>
      <c r="B10" s="360">
        <v>2</v>
      </c>
      <c r="C10" s="360"/>
      <c r="D10" s="168"/>
      <c r="E10" s="169">
        <v>3</v>
      </c>
      <c r="F10" s="170">
        <v>4</v>
      </c>
      <c r="G10" s="182">
        <v>5</v>
      </c>
      <c r="H10" s="360">
        <v>7</v>
      </c>
      <c r="I10" s="361"/>
      <c r="J10" s="223">
        <v>9</v>
      </c>
      <c r="K10" s="223"/>
      <c r="L10" s="223">
        <v>11</v>
      </c>
      <c r="M10" s="210"/>
      <c r="N10" s="360">
        <v>13</v>
      </c>
      <c r="O10" s="361"/>
      <c r="P10" s="360">
        <v>14</v>
      </c>
      <c r="Q10" s="361"/>
      <c r="R10" s="223">
        <v>15</v>
      </c>
      <c r="S10" s="360">
        <v>16</v>
      </c>
      <c r="T10" s="361"/>
      <c r="U10" s="223">
        <v>17</v>
      </c>
      <c r="V10" s="222">
        <v>18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ht="19.5" thickBot="1">
      <c r="A11" s="370" t="s">
        <v>30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26.25" thickBot="1">
      <c r="A12" s="164" t="s">
        <v>31</v>
      </c>
      <c r="B12" s="373" t="s">
        <v>32</v>
      </c>
      <c r="C12" s="373"/>
      <c r="D12" s="171" t="s">
        <v>193</v>
      </c>
      <c r="E12" s="165">
        <v>4</v>
      </c>
      <c r="F12" s="165">
        <v>0</v>
      </c>
      <c r="G12" s="165">
        <v>4</v>
      </c>
      <c r="H12" s="165">
        <v>0</v>
      </c>
      <c r="I12" s="165" t="s">
        <v>33</v>
      </c>
      <c r="J12" s="165" t="s">
        <v>33</v>
      </c>
      <c r="K12" s="165"/>
      <c r="L12" s="165" t="s">
        <v>33</v>
      </c>
      <c r="M12" s="166">
        <v>0</v>
      </c>
      <c r="N12" s="172"/>
      <c r="O12" s="165" t="s">
        <v>34</v>
      </c>
      <c r="P12" s="165"/>
      <c r="Q12" s="165"/>
      <c r="R12" s="165" t="s">
        <v>33</v>
      </c>
      <c r="S12" s="165" t="s">
        <v>33</v>
      </c>
      <c r="T12" s="165"/>
      <c r="U12" s="165" t="s">
        <v>33</v>
      </c>
      <c r="V12" s="165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6.5" thickBot="1">
      <c r="A13" s="375" t="s">
        <v>35</v>
      </c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7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s="54" customFormat="1" ht="30" customHeight="1" thickBot="1">
      <c r="A14" s="77" t="s">
        <v>36</v>
      </c>
      <c r="B14" s="362" t="s">
        <v>37</v>
      </c>
      <c r="C14" s="374"/>
      <c r="D14" s="36" t="s">
        <v>38</v>
      </c>
      <c r="E14" s="212">
        <f t="shared" ref="E14:E19" si="0">SUM(G14,H14,J14,L14,P14,S14)</f>
        <v>85</v>
      </c>
      <c r="F14" s="31">
        <f t="shared" ref="F14:F19" si="1">SUM(M14,R14,U14)</f>
        <v>3</v>
      </c>
      <c r="G14" s="212">
        <v>30</v>
      </c>
      <c r="H14" s="212">
        <v>0</v>
      </c>
      <c r="I14" s="212"/>
      <c r="J14" s="212">
        <v>35</v>
      </c>
      <c r="K14" s="212">
        <v>25</v>
      </c>
      <c r="L14" s="212">
        <v>20</v>
      </c>
      <c r="M14" s="32">
        <v>3</v>
      </c>
      <c r="N14" s="32" t="s">
        <v>39</v>
      </c>
      <c r="O14" s="77" t="s">
        <v>33</v>
      </c>
      <c r="P14" s="77" t="s">
        <v>33</v>
      </c>
      <c r="Q14" s="77"/>
      <c r="R14" s="135" t="s">
        <v>40</v>
      </c>
      <c r="S14" s="77" t="s">
        <v>33</v>
      </c>
      <c r="T14" s="77"/>
      <c r="U14" s="135" t="s">
        <v>40</v>
      </c>
      <c r="V14" s="77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</row>
    <row r="15" spans="1:40" ht="32.25" thickBot="1">
      <c r="A15" s="77" t="s">
        <v>41</v>
      </c>
      <c r="B15" s="346" t="s">
        <v>163</v>
      </c>
      <c r="C15" s="347"/>
      <c r="D15" s="38" t="s">
        <v>42</v>
      </c>
      <c r="E15" s="212">
        <f t="shared" si="0"/>
        <v>25</v>
      </c>
      <c r="F15" s="31">
        <f t="shared" si="1"/>
        <v>1</v>
      </c>
      <c r="G15" s="212">
        <v>10</v>
      </c>
      <c r="H15" s="212">
        <v>0</v>
      </c>
      <c r="I15" s="212"/>
      <c r="J15" s="212">
        <v>5</v>
      </c>
      <c r="K15" s="212">
        <v>25</v>
      </c>
      <c r="L15" s="212">
        <v>10</v>
      </c>
      <c r="M15" s="32">
        <v>1</v>
      </c>
      <c r="N15" s="212" t="s">
        <v>33</v>
      </c>
      <c r="O15" s="61" t="s">
        <v>43</v>
      </c>
      <c r="P15" s="230"/>
      <c r="Q15" s="77"/>
      <c r="R15" s="237"/>
      <c r="S15" s="230"/>
      <c r="T15" s="77"/>
      <c r="U15" s="237"/>
      <c r="V15" s="77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32.25" thickBot="1">
      <c r="A16" s="77" t="s">
        <v>44</v>
      </c>
      <c r="B16" s="378" t="s">
        <v>164</v>
      </c>
      <c r="C16" s="362"/>
      <c r="D16" s="143" t="s">
        <v>45</v>
      </c>
      <c r="E16" s="212">
        <f t="shared" si="0"/>
        <v>25</v>
      </c>
      <c r="F16" s="31">
        <f t="shared" si="1"/>
        <v>1</v>
      </c>
      <c r="G16" s="212">
        <v>10</v>
      </c>
      <c r="H16" s="212">
        <v>0</v>
      </c>
      <c r="I16" s="212"/>
      <c r="J16" s="41">
        <v>5</v>
      </c>
      <c r="K16" s="41">
        <v>25</v>
      </c>
      <c r="L16" s="212">
        <v>10</v>
      </c>
      <c r="M16" s="32">
        <v>1</v>
      </c>
      <c r="N16" s="212" t="s">
        <v>33</v>
      </c>
      <c r="O16" s="61" t="s">
        <v>43</v>
      </c>
      <c r="P16" s="230"/>
      <c r="Q16" s="77"/>
      <c r="R16" s="237"/>
      <c r="S16" s="230"/>
      <c r="T16" s="77"/>
      <c r="U16" s="237"/>
      <c r="V16" s="77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39.75" customHeight="1" thickBot="1">
      <c r="A17" s="77" t="s">
        <v>46</v>
      </c>
      <c r="B17" s="362" t="s">
        <v>165</v>
      </c>
      <c r="C17" s="362"/>
      <c r="D17" s="143" t="s">
        <v>202</v>
      </c>
      <c r="E17" s="212">
        <f t="shared" si="0"/>
        <v>25</v>
      </c>
      <c r="F17" s="31">
        <f t="shared" si="1"/>
        <v>1</v>
      </c>
      <c r="G17" s="212">
        <v>15</v>
      </c>
      <c r="H17" s="212">
        <v>0</v>
      </c>
      <c r="I17" s="212"/>
      <c r="J17" s="212">
        <v>5</v>
      </c>
      <c r="K17" s="212">
        <v>25</v>
      </c>
      <c r="L17" s="212">
        <v>5</v>
      </c>
      <c r="M17" s="32">
        <v>1</v>
      </c>
      <c r="N17" s="212" t="s">
        <v>33</v>
      </c>
      <c r="O17" s="61" t="s">
        <v>43</v>
      </c>
      <c r="P17" s="230"/>
      <c r="Q17" s="77"/>
      <c r="R17" s="237"/>
      <c r="S17" s="230"/>
      <c r="T17" s="77"/>
      <c r="U17" s="237"/>
      <c r="V17" s="77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36" customHeight="1" thickBot="1">
      <c r="A18" s="77" t="s">
        <v>47</v>
      </c>
      <c r="B18" s="362" t="s">
        <v>48</v>
      </c>
      <c r="C18" s="362"/>
      <c r="D18" s="36" t="s">
        <v>49</v>
      </c>
      <c r="E18" s="212">
        <f t="shared" si="0"/>
        <v>30</v>
      </c>
      <c r="F18" s="31">
        <f t="shared" si="1"/>
        <v>1.5</v>
      </c>
      <c r="G18" s="212">
        <v>20</v>
      </c>
      <c r="H18" s="212">
        <v>5</v>
      </c>
      <c r="I18" s="212">
        <v>20</v>
      </c>
      <c r="J18" s="212">
        <v>5</v>
      </c>
      <c r="K18" s="212">
        <v>25</v>
      </c>
      <c r="L18" s="212" t="s">
        <v>33</v>
      </c>
      <c r="M18" s="32">
        <v>1.5</v>
      </c>
      <c r="N18" s="212" t="s">
        <v>33</v>
      </c>
      <c r="O18" s="61" t="s">
        <v>43</v>
      </c>
      <c r="P18" s="77" t="s">
        <v>33</v>
      </c>
      <c r="Q18" s="77"/>
      <c r="R18" s="135" t="s">
        <v>40</v>
      </c>
      <c r="S18" s="77" t="s">
        <v>33</v>
      </c>
      <c r="T18" s="77"/>
      <c r="U18" s="135" t="s">
        <v>40</v>
      </c>
      <c r="V18" s="77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36" customHeight="1" thickBot="1">
      <c r="A19" s="77" t="s">
        <v>50</v>
      </c>
      <c r="B19" s="362" t="s">
        <v>166</v>
      </c>
      <c r="C19" s="362"/>
      <c r="D19" s="143" t="s">
        <v>180</v>
      </c>
      <c r="E19" s="212">
        <f t="shared" si="0"/>
        <v>20</v>
      </c>
      <c r="F19" s="31">
        <f t="shared" si="1"/>
        <v>1</v>
      </c>
      <c r="G19" s="212">
        <v>10</v>
      </c>
      <c r="H19" s="212">
        <v>0</v>
      </c>
      <c r="I19" s="212"/>
      <c r="J19" s="212">
        <v>5</v>
      </c>
      <c r="K19" s="212">
        <v>25</v>
      </c>
      <c r="L19" s="212">
        <v>5</v>
      </c>
      <c r="M19" s="32">
        <v>1</v>
      </c>
      <c r="N19" s="212" t="s">
        <v>33</v>
      </c>
      <c r="O19" s="61" t="s">
        <v>43</v>
      </c>
      <c r="P19" s="77" t="s">
        <v>33</v>
      </c>
      <c r="Q19" s="77"/>
      <c r="R19" s="135" t="s">
        <v>40</v>
      </c>
      <c r="S19" s="77" t="s">
        <v>33</v>
      </c>
      <c r="T19" s="77"/>
      <c r="U19" s="135" t="s">
        <v>40</v>
      </c>
      <c r="V19" s="77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15" customHeight="1" thickBot="1">
      <c r="A20" s="440" t="s">
        <v>51</v>
      </c>
      <c r="B20" s="364"/>
      <c r="C20" s="364"/>
      <c r="D20" s="365"/>
      <c r="E20" s="105">
        <f>SUM(E14,E15,E16,E17,E18,E19)</f>
        <v>210</v>
      </c>
      <c r="F20" s="105">
        <f>SUM(F14,F15,F16,F17,F18,F19)</f>
        <v>8.5</v>
      </c>
      <c r="G20" s="105">
        <f>SUM(G14,G15,G16,G17,G18,G19)</f>
        <v>95</v>
      </c>
      <c r="H20" s="105">
        <f>SUM(H14,H15,H16,H17,H18,H19)</f>
        <v>5</v>
      </c>
      <c r="I20" s="105"/>
      <c r="J20" s="105">
        <f>SUM(J14,J15,J16,J17,J18,J19)</f>
        <v>60</v>
      </c>
      <c r="K20" s="105"/>
      <c r="L20" s="105">
        <f>SUM(L14:L19)</f>
        <v>50</v>
      </c>
      <c r="M20" s="105">
        <f>SUM(M14:M19)</f>
        <v>8.5</v>
      </c>
      <c r="N20" s="105"/>
      <c r="O20" s="105"/>
      <c r="P20" s="105">
        <f>SUM(P14:P19)</f>
        <v>0</v>
      </c>
      <c r="Q20" s="105"/>
      <c r="R20" s="105">
        <f>SUM(R14:R19)</f>
        <v>0</v>
      </c>
      <c r="S20" s="105">
        <f>SUM(S14:S19)</f>
        <v>0</v>
      </c>
      <c r="T20" s="105"/>
      <c r="U20" s="105">
        <f>SUM(U14:U19)</f>
        <v>0</v>
      </c>
      <c r="V20" s="105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8.75" customHeight="1" thickBot="1">
      <c r="A21" s="366" t="s">
        <v>52</v>
      </c>
      <c r="B21" s="367"/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8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42.75" customHeight="1" thickBot="1">
      <c r="A22" s="77" t="s">
        <v>53</v>
      </c>
      <c r="B22" s="437" t="s">
        <v>54</v>
      </c>
      <c r="C22" s="438"/>
      <c r="D22" s="37" t="s">
        <v>175</v>
      </c>
      <c r="E22" s="63">
        <f t="shared" ref="E22:E26" si="2">SUM(G22,H22,J22,L22,P22,S22)</f>
        <v>85</v>
      </c>
      <c r="F22" s="31">
        <f t="shared" ref="F22:F26" si="3">SUM(M22,R22,U22)</f>
        <v>2.5</v>
      </c>
      <c r="G22" s="206">
        <v>35</v>
      </c>
      <c r="H22" s="206" t="s">
        <v>40</v>
      </c>
      <c r="I22" s="206"/>
      <c r="J22" s="206">
        <v>25</v>
      </c>
      <c r="K22" s="206">
        <v>25</v>
      </c>
      <c r="L22" s="206">
        <v>25</v>
      </c>
      <c r="M22" s="35">
        <v>2.5</v>
      </c>
      <c r="N22" s="148"/>
      <c r="O22" s="62" t="s">
        <v>43</v>
      </c>
      <c r="P22" s="206"/>
      <c r="Q22" s="206"/>
      <c r="R22" s="139"/>
      <c r="S22" s="206"/>
      <c r="T22" s="206"/>
      <c r="U22" s="139"/>
      <c r="V22" s="206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42.75" customHeight="1" thickBot="1">
      <c r="A23" s="212" t="s">
        <v>55</v>
      </c>
      <c r="B23" s="439" t="s">
        <v>56</v>
      </c>
      <c r="C23" s="347"/>
      <c r="D23" s="37" t="s">
        <v>176</v>
      </c>
      <c r="E23" s="42">
        <f t="shared" si="2"/>
        <v>60</v>
      </c>
      <c r="F23" s="31">
        <f t="shared" si="3"/>
        <v>2</v>
      </c>
      <c r="G23" s="42">
        <v>20</v>
      </c>
      <c r="H23" s="42" t="s">
        <v>33</v>
      </c>
      <c r="I23" s="42"/>
      <c r="J23" s="42">
        <v>20</v>
      </c>
      <c r="K23" s="42">
        <v>25</v>
      </c>
      <c r="L23" s="42">
        <v>20</v>
      </c>
      <c r="M23" s="43">
        <v>2</v>
      </c>
      <c r="N23" s="163" t="s">
        <v>39</v>
      </c>
      <c r="O23" s="42"/>
      <c r="P23" s="41"/>
      <c r="Q23" s="41"/>
      <c r="R23" s="250"/>
      <c r="S23" s="41"/>
      <c r="T23" s="41"/>
      <c r="U23" s="250"/>
      <c r="V23" s="4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42.75" customHeight="1" thickBot="1">
      <c r="A24" s="362" t="s">
        <v>57</v>
      </c>
      <c r="B24" s="416" t="s">
        <v>58</v>
      </c>
      <c r="C24" s="51" t="s">
        <v>59</v>
      </c>
      <c r="D24" s="38" t="s">
        <v>161</v>
      </c>
      <c r="E24" s="52">
        <f t="shared" si="2"/>
        <v>50</v>
      </c>
      <c r="F24" s="232">
        <f t="shared" si="3"/>
        <v>1.5</v>
      </c>
      <c r="G24" s="52">
        <v>20</v>
      </c>
      <c r="H24" s="42" t="s">
        <v>33</v>
      </c>
      <c r="I24" s="42"/>
      <c r="J24" s="42">
        <v>20</v>
      </c>
      <c r="K24" s="42">
        <v>25</v>
      </c>
      <c r="L24" s="52">
        <v>10</v>
      </c>
      <c r="M24" s="43">
        <v>1.5</v>
      </c>
      <c r="N24" s="167"/>
      <c r="O24" s="53" t="s">
        <v>43</v>
      </c>
      <c r="P24" s="41"/>
      <c r="Q24" s="41"/>
      <c r="R24" s="250"/>
      <c r="S24" s="41"/>
      <c r="T24" s="41"/>
      <c r="U24" s="250"/>
      <c r="V24" s="4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42.75" customHeight="1" thickBot="1">
      <c r="A25" s="362"/>
      <c r="B25" s="417"/>
      <c r="C25" s="71" t="s">
        <v>60</v>
      </c>
      <c r="D25" s="143" t="s">
        <v>161</v>
      </c>
      <c r="E25" s="144">
        <f t="shared" si="2"/>
        <v>30</v>
      </c>
      <c r="F25" s="145">
        <f t="shared" si="3"/>
        <v>1</v>
      </c>
      <c r="G25" s="144">
        <v>10</v>
      </c>
      <c r="H25" s="144" t="s">
        <v>40</v>
      </c>
      <c r="I25" s="144"/>
      <c r="J25" s="144">
        <v>10</v>
      </c>
      <c r="K25" s="144">
        <v>25</v>
      </c>
      <c r="L25" s="144">
        <v>10</v>
      </c>
      <c r="M25" s="146">
        <v>1</v>
      </c>
      <c r="N25" s="175" t="s">
        <v>39</v>
      </c>
      <c r="O25" s="174" t="s">
        <v>33</v>
      </c>
      <c r="P25" s="41"/>
      <c r="Q25" s="41"/>
      <c r="R25" s="250"/>
      <c r="S25" s="41"/>
      <c r="T25" s="41"/>
      <c r="U25" s="250"/>
      <c r="V25" s="4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54" customHeight="1" thickBot="1">
      <c r="A26" s="212" t="s">
        <v>61</v>
      </c>
      <c r="B26" s="347" t="s">
        <v>62</v>
      </c>
      <c r="C26" s="362"/>
      <c r="D26" s="39" t="s">
        <v>162</v>
      </c>
      <c r="E26" s="41">
        <f t="shared" si="2"/>
        <v>40</v>
      </c>
      <c r="F26" s="233">
        <f t="shared" si="3"/>
        <v>1.5</v>
      </c>
      <c r="G26" s="41">
        <v>10</v>
      </c>
      <c r="H26" s="41" t="s">
        <v>33</v>
      </c>
      <c r="I26" s="41" t="s">
        <v>63</v>
      </c>
      <c r="J26" s="41">
        <v>10</v>
      </c>
      <c r="K26" s="41">
        <v>25</v>
      </c>
      <c r="L26" s="41">
        <v>20</v>
      </c>
      <c r="M26" s="44">
        <v>1.5</v>
      </c>
      <c r="N26" s="41" t="s">
        <v>33</v>
      </c>
      <c r="O26" s="258" t="s">
        <v>43</v>
      </c>
      <c r="P26" s="41" t="s">
        <v>33</v>
      </c>
      <c r="Q26" s="41"/>
      <c r="R26" s="250" t="s">
        <v>40</v>
      </c>
      <c r="S26" s="41" t="s">
        <v>33</v>
      </c>
      <c r="T26" s="41"/>
      <c r="U26" s="250" t="s">
        <v>40</v>
      </c>
      <c r="V26" s="4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15" customHeight="1" thickBot="1">
      <c r="A27" s="363" t="s">
        <v>51</v>
      </c>
      <c r="B27" s="364"/>
      <c r="C27" s="364"/>
      <c r="D27" s="365"/>
      <c r="E27" s="105">
        <f>SUM(E22:E26)</f>
        <v>265</v>
      </c>
      <c r="F27" s="105">
        <f>SUM(F22:F26)</f>
        <v>8.5</v>
      </c>
      <c r="G27" s="105">
        <f>SUM(G22:G26)</f>
        <v>95</v>
      </c>
      <c r="H27" s="105">
        <f>SUM(H22:H26)</f>
        <v>0</v>
      </c>
      <c r="I27" s="105"/>
      <c r="J27" s="105">
        <f>SUM(J22:J26)</f>
        <v>85</v>
      </c>
      <c r="K27" s="105"/>
      <c r="L27" s="105">
        <f>SUM(L22:L26)</f>
        <v>85</v>
      </c>
      <c r="M27" s="105">
        <f>SUM(M22:M26)</f>
        <v>8.5</v>
      </c>
      <c r="N27" s="105"/>
      <c r="O27" s="105"/>
      <c r="P27" s="105">
        <f>SUM(P22:P26)</f>
        <v>0</v>
      </c>
      <c r="Q27" s="105"/>
      <c r="R27" s="105">
        <f>SUM(R22:R26)</f>
        <v>0</v>
      </c>
      <c r="S27" s="105">
        <f>SUM(S22:S26)</f>
        <v>0</v>
      </c>
      <c r="T27" s="105"/>
      <c r="U27" s="105">
        <f>SUM(U22:U26)</f>
        <v>0</v>
      </c>
      <c r="V27" s="105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15" customHeight="1" thickBot="1">
      <c r="A28" s="366" t="s">
        <v>64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V28" s="368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42.75" customHeight="1" thickBot="1">
      <c r="A29" s="77" t="s">
        <v>65</v>
      </c>
      <c r="B29" s="367" t="s">
        <v>66</v>
      </c>
      <c r="C29" s="368"/>
      <c r="D29" s="72" t="s">
        <v>177</v>
      </c>
      <c r="E29" s="77">
        <f t="shared" ref="E29" si="4">SUM(G29,H29,J29,L29,P29,S29)</f>
        <v>30</v>
      </c>
      <c r="F29" s="59">
        <f t="shared" ref="F29" si="5">SUM(M29,R29,U29)</f>
        <v>1</v>
      </c>
      <c r="G29" s="77">
        <v>10</v>
      </c>
      <c r="H29" s="77" t="s">
        <v>33</v>
      </c>
      <c r="I29" s="77" t="s">
        <v>33</v>
      </c>
      <c r="J29" s="77">
        <v>10</v>
      </c>
      <c r="K29" s="77">
        <v>25</v>
      </c>
      <c r="L29" s="77">
        <v>10</v>
      </c>
      <c r="M29" s="60">
        <v>1</v>
      </c>
      <c r="N29" s="73"/>
      <c r="O29" s="61" t="s">
        <v>43</v>
      </c>
      <c r="P29" s="230"/>
      <c r="Q29" s="230"/>
      <c r="R29" s="237"/>
      <c r="S29" s="230"/>
      <c r="T29" s="230"/>
      <c r="U29" s="237"/>
      <c r="V29" s="23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32.25" customHeight="1" thickBot="1">
      <c r="A30" s="42" t="s">
        <v>67</v>
      </c>
      <c r="B30" s="362" t="s">
        <v>68</v>
      </c>
      <c r="C30" s="362"/>
      <c r="D30" s="40" t="s">
        <v>178</v>
      </c>
      <c r="E30" s="209">
        <f>SUM(G30,H30,L30,P30,S30)</f>
        <v>210</v>
      </c>
      <c r="F30" s="59">
        <f>SUM(M30,R30,U30)</f>
        <v>7</v>
      </c>
      <c r="G30" s="212">
        <v>15</v>
      </c>
      <c r="H30" s="212">
        <v>65</v>
      </c>
      <c r="I30" s="212">
        <v>10</v>
      </c>
      <c r="J30" s="212" t="s">
        <v>33</v>
      </c>
      <c r="K30" s="212"/>
      <c r="L30" s="212">
        <v>10</v>
      </c>
      <c r="M30" s="32">
        <v>3</v>
      </c>
      <c r="N30" s="212"/>
      <c r="O30" s="33" t="s">
        <v>43</v>
      </c>
      <c r="P30" s="77">
        <v>80</v>
      </c>
      <c r="Q30" s="204">
        <v>5</v>
      </c>
      <c r="R30" s="135">
        <v>3</v>
      </c>
      <c r="S30" s="77">
        <v>40</v>
      </c>
      <c r="T30" s="77">
        <v>5</v>
      </c>
      <c r="U30" s="94">
        <v>1</v>
      </c>
      <c r="V30" s="94" t="s">
        <v>43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54.75" customHeight="1" thickBot="1">
      <c r="A31" s="212" t="s">
        <v>69</v>
      </c>
      <c r="B31" s="347" t="s">
        <v>70</v>
      </c>
      <c r="C31" s="362"/>
      <c r="D31" s="40" t="s">
        <v>179</v>
      </c>
      <c r="E31" s="209">
        <f>SUM(G31:G31,H31:H31,J31:J31,L31:L31,P31:P31,S31:S31)</f>
        <v>90</v>
      </c>
      <c r="F31" s="59">
        <f>SUM(M31,R31,U31)</f>
        <v>3</v>
      </c>
      <c r="G31" s="212">
        <v>20</v>
      </c>
      <c r="H31" s="212">
        <v>60</v>
      </c>
      <c r="I31" s="212">
        <v>10</v>
      </c>
      <c r="J31" s="212" t="s">
        <v>33</v>
      </c>
      <c r="K31" s="212"/>
      <c r="L31" s="212">
        <v>10</v>
      </c>
      <c r="M31" s="32">
        <v>3</v>
      </c>
      <c r="N31" s="212" t="s">
        <v>33</v>
      </c>
      <c r="O31" s="33" t="s">
        <v>43</v>
      </c>
      <c r="P31" s="211"/>
      <c r="Q31" s="70"/>
      <c r="R31" s="136" t="s">
        <v>40</v>
      </c>
      <c r="S31" s="211" t="s">
        <v>40</v>
      </c>
      <c r="T31" s="211"/>
      <c r="U31" s="136" t="s">
        <v>40</v>
      </c>
      <c r="V31" s="57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15" customHeight="1" thickBot="1">
      <c r="A32" s="363" t="s">
        <v>51</v>
      </c>
      <c r="B32" s="364"/>
      <c r="C32" s="364"/>
      <c r="D32" s="365"/>
      <c r="E32" s="106">
        <f>SUM(E29:E31)</f>
        <v>330</v>
      </c>
      <c r="F32" s="106">
        <f>SUM(F29:F31)</f>
        <v>11</v>
      </c>
      <c r="G32" s="106">
        <f t="shared" ref="G32:H32" si="6">SUM(G29:G31)</f>
        <v>45</v>
      </c>
      <c r="H32" s="106">
        <f t="shared" si="6"/>
        <v>125</v>
      </c>
      <c r="I32" s="107"/>
      <c r="J32" s="107">
        <f>SUM(J29:J31)</f>
        <v>10</v>
      </c>
      <c r="K32" s="107"/>
      <c r="L32" s="107">
        <f t="shared" ref="L32:M32" si="7">SUM(L29:L31)</f>
        <v>30</v>
      </c>
      <c r="M32" s="107">
        <f t="shared" si="7"/>
        <v>7</v>
      </c>
      <c r="N32" s="107"/>
      <c r="O32" s="107">
        <f>SUM(O27:O31)</f>
        <v>0</v>
      </c>
      <c r="P32" s="107">
        <f>SUM(P29:P31)</f>
        <v>80</v>
      </c>
      <c r="Q32" s="107"/>
      <c r="R32" s="107">
        <f>SUM(R29:R31)</f>
        <v>3</v>
      </c>
      <c r="S32" s="107">
        <f>SUM(S29:S31)</f>
        <v>40</v>
      </c>
      <c r="T32" s="107"/>
      <c r="U32" s="107">
        <f>SUM(U29:U31)</f>
        <v>1</v>
      </c>
      <c r="V32" s="105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15" customHeight="1" thickBot="1">
      <c r="A33" s="434" t="s">
        <v>51</v>
      </c>
      <c r="B33" s="435"/>
      <c r="C33" s="435"/>
      <c r="D33" s="436"/>
      <c r="E33" s="324">
        <f>SUM(E20,E27,E32)</f>
        <v>805</v>
      </c>
      <c r="F33" s="325">
        <f>SUM(F20,F27,F32)</f>
        <v>28</v>
      </c>
      <c r="G33" s="326">
        <f>SUM(G20,G27,G32)</f>
        <v>235</v>
      </c>
      <c r="H33" s="324">
        <f>SUM(H20,H27,H32)</f>
        <v>130</v>
      </c>
      <c r="I33" s="327"/>
      <c r="J33" s="327">
        <f>SUM(J20,J27,J32)</f>
        <v>155</v>
      </c>
      <c r="K33" s="327"/>
      <c r="L33" s="327">
        <f>SUM(L20,L27,L32)</f>
        <v>165</v>
      </c>
      <c r="M33" s="327">
        <f>SUM(M20,M27,M32)</f>
        <v>24</v>
      </c>
      <c r="N33" s="327"/>
      <c r="O33" s="327"/>
      <c r="P33" s="327">
        <f>SUM(P20,P27,P32)</f>
        <v>80</v>
      </c>
      <c r="Q33" s="327"/>
      <c r="R33" s="328">
        <f>SUM(R20,R27,R32)</f>
        <v>3</v>
      </c>
      <c r="S33" s="327">
        <f>SUM(S20,S27,S32)</f>
        <v>40</v>
      </c>
      <c r="T33" s="327"/>
      <c r="U33" s="328">
        <f>SUM(U20,U27,U32)</f>
        <v>1</v>
      </c>
      <c r="V33" s="329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20.25" customHeight="1">
      <c r="A34" s="369" t="s">
        <v>71</v>
      </c>
      <c r="B34" s="369"/>
      <c r="C34" s="369"/>
      <c r="D34" s="369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8"/>
      <c r="S34" s="157"/>
      <c r="T34" s="157"/>
      <c r="U34" s="159"/>
      <c r="V34" s="157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s="50" customFormat="1" ht="24" customHeight="1">
      <c r="A35" s="381" t="s">
        <v>72</v>
      </c>
      <c r="B35" s="381"/>
      <c r="C35" s="381"/>
      <c r="D35" s="381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V35" s="381"/>
    </row>
    <row r="36" spans="1:40" s="50" customFormat="1" ht="27" customHeight="1">
      <c r="A36" s="443" t="s">
        <v>73</v>
      </c>
      <c r="B36" s="443"/>
      <c r="C36" s="443"/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443"/>
      <c r="P36" s="443"/>
      <c r="Q36" s="443"/>
      <c r="R36" s="443"/>
      <c r="S36" s="443"/>
      <c r="T36" s="443"/>
      <c r="U36" s="443"/>
      <c r="V36" s="443"/>
    </row>
    <row r="37" spans="1:40" ht="16.5" customHeight="1">
      <c r="A37" s="476"/>
      <c r="B37" s="476"/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P37" s="476"/>
      <c r="Q37" s="476"/>
      <c r="R37" s="476"/>
      <c r="S37" s="476"/>
      <c r="T37" s="476"/>
      <c r="U37" s="17"/>
      <c r="V37" s="17"/>
    </row>
    <row r="38" spans="1:40">
      <c r="A38" s="6" t="s">
        <v>74</v>
      </c>
      <c r="B38" s="6"/>
      <c r="C38" s="6"/>
      <c r="D38" s="6"/>
      <c r="E38" s="6"/>
      <c r="F38" s="6"/>
      <c r="G38" s="6"/>
      <c r="H38" s="6"/>
      <c r="I38" s="13"/>
      <c r="J38" s="6"/>
      <c r="K38" s="6"/>
      <c r="L38" s="433" t="s">
        <v>174</v>
      </c>
      <c r="M38" s="433"/>
      <c r="N38" s="433"/>
      <c r="O38" s="433"/>
      <c r="P38" s="433"/>
      <c r="Q38" s="6"/>
      <c r="R38" s="6"/>
      <c r="S38" s="8"/>
      <c r="T38" s="8"/>
      <c r="U38" s="8"/>
      <c r="V38" s="8"/>
    </row>
    <row r="39" spans="1:40" ht="15">
      <c r="A39" s="6" t="s">
        <v>75</v>
      </c>
      <c r="B39" s="6"/>
      <c r="C39" s="6"/>
      <c r="D39" s="6"/>
      <c r="E39" s="6"/>
      <c r="F39" s="6"/>
      <c r="G39" s="6"/>
      <c r="H39" s="6"/>
      <c r="I39" s="13"/>
      <c r="J39" s="6"/>
      <c r="K39" s="6"/>
      <c r="L39" s="433" t="s">
        <v>2</v>
      </c>
      <c r="M39" s="433"/>
      <c r="N39" s="433"/>
      <c r="O39" s="433"/>
      <c r="P39" s="6"/>
      <c r="Q39" s="6"/>
      <c r="R39" s="6"/>
      <c r="S39" s="8"/>
      <c r="T39" s="8"/>
      <c r="U39" s="8"/>
      <c r="V39" s="8"/>
    </row>
    <row r="40" spans="1:40">
      <c r="A40" s="5"/>
      <c r="B40" s="6"/>
      <c r="C40" s="6"/>
      <c r="D40" s="6"/>
      <c r="E40" s="6"/>
      <c r="F40" s="6"/>
      <c r="G40" s="6" t="s">
        <v>3</v>
      </c>
      <c r="H40" s="6"/>
      <c r="I40" s="13"/>
      <c r="J40" s="6"/>
      <c r="K40" s="6"/>
      <c r="L40" s="6"/>
      <c r="M40" s="6"/>
      <c r="N40" s="6"/>
      <c r="O40" s="6"/>
      <c r="P40" s="6"/>
      <c r="Q40" s="6"/>
      <c r="R40" s="6"/>
      <c r="S40" s="8"/>
      <c r="T40" s="8"/>
      <c r="U40" s="8"/>
      <c r="V40" s="8"/>
    </row>
    <row r="41" spans="1:40" ht="15.75">
      <c r="A41" s="481"/>
      <c r="B41" s="482"/>
      <c r="C41" s="482"/>
      <c r="D41" s="4"/>
      <c r="E41" s="6"/>
      <c r="F41" s="6"/>
      <c r="G41" s="421" t="s">
        <v>4</v>
      </c>
      <c r="H41" s="421"/>
      <c r="I41" s="421"/>
      <c r="J41" s="6"/>
      <c r="K41" s="6"/>
      <c r="L41" s="6"/>
      <c r="M41" s="6"/>
      <c r="N41" s="6"/>
      <c r="O41" s="6"/>
      <c r="P41" s="6"/>
      <c r="Q41" s="6"/>
      <c r="R41" s="6"/>
      <c r="S41" s="8"/>
      <c r="T41" s="8"/>
      <c r="U41" s="8"/>
      <c r="V41" s="8"/>
    </row>
    <row r="42" spans="1:40" ht="15" thickBot="1">
      <c r="A42" s="5"/>
      <c r="B42" s="6"/>
      <c r="C42" s="6"/>
      <c r="D42" s="6"/>
      <c r="E42" s="6"/>
      <c r="F42" s="6"/>
      <c r="G42" s="491" t="s">
        <v>104</v>
      </c>
      <c r="H42" s="491"/>
      <c r="I42" s="491"/>
      <c r="J42" s="6"/>
      <c r="K42" s="6"/>
      <c r="L42" s="6"/>
      <c r="M42" s="6"/>
      <c r="N42" s="6"/>
      <c r="O42" s="6"/>
      <c r="P42" s="6"/>
      <c r="Q42" s="6"/>
      <c r="R42" s="6"/>
      <c r="S42" s="8"/>
      <c r="T42" s="8"/>
      <c r="U42" s="8"/>
      <c r="V42" s="8"/>
    </row>
    <row r="43" spans="1:40" ht="15" customHeight="1" thickBot="1">
      <c r="A43" s="407" t="s">
        <v>5</v>
      </c>
      <c r="B43" s="495" t="s">
        <v>6</v>
      </c>
      <c r="C43" s="496"/>
      <c r="D43" s="453" t="s">
        <v>7</v>
      </c>
      <c r="E43" s="477" t="s">
        <v>8</v>
      </c>
      <c r="F43" s="478"/>
      <c r="G43" s="404" t="s">
        <v>76</v>
      </c>
      <c r="H43" s="484"/>
      <c r="I43" s="484"/>
      <c r="J43" s="484"/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5"/>
    </row>
    <row r="44" spans="1:40" ht="15" thickBot="1">
      <c r="A44" s="408"/>
      <c r="B44" s="497"/>
      <c r="C44" s="498"/>
      <c r="D44" s="454"/>
      <c r="E44" s="479"/>
      <c r="F44" s="480"/>
      <c r="G44" s="486" t="s">
        <v>10</v>
      </c>
      <c r="H44" s="487"/>
      <c r="I44" s="487"/>
      <c r="J44" s="487"/>
      <c r="K44" s="487"/>
      <c r="L44" s="487"/>
      <c r="M44" s="487"/>
      <c r="N44" s="487"/>
      <c r="O44" s="488"/>
      <c r="P44" s="404" t="s">
        <v>11</v>
      </c>
      <c r="Q44" s="405"/>
      <c r="R44" s="405"/>
      <c r="S44" s="405"/>
      <c r="T44" s="405"/>
      <c r="U44" s="405"/>
      <c r="V44" s="406"/>
    </row>
    <row r="45" spans="1:40" ht="36.75" customHeight="1" thickBot="1">
      <c r="A45" s="408"/>
      <c r="B45" s="497"/>
      <c r="C45" s="498"/>
      <c r="D45" s="454"/>
      <c r="E45" s="418" t="s">
        <v>12</v>
      </c>
      <c r="F45" s="493" t="s">
        <v>13</v>
      </c>
      <c r="G45" s="431" t="s">
        <v>14</v>
      </c>
      <c r="H45" s="489" t="s">
        <v>15</v>
      </c>
      <c r="I45" s="489" t="s">
        <v>16</v>
      </c>
      <c r="J45" s="431" t="s">
        <v>17</v>
      </c>
      <c r="K45" s="431" t="s">
        <v>18</v>
      </c>
      <c r="L45" s="431" t="s">
        <v>19</v>
      </c>
      <c r="M45" s="431" t="s">
        <v>20</v>
      </c>
      <c r="N45" s="420" t="s">
        <v>21</v>
      </c>
      <c r="O45" s="406"/>
      <c r="P45" s="418" t="s">
        <v>22</v>
      </c>
      <c r="Q45" s="418" t="s">
        <v>23</v>
      </c>
      <c r="R45" s="418" t="s">
        <v>24</v>
      </c>
      <c r="S45" s="418" t="s">
        <v>25</v>
      </c>
      <c r="T45" s="418" t="s">
        <v>23</v>
      </c>
      <c r="U45" s="418" t="s">
        <v>26</v>
      </c>
      <c r="V45" s="418" t="s">
        <v>27</v>
      </c>
    </row>
    <row r="46" spans="1:40" ht="43.5" thickBot="1">
      <c r="A46" s="409"/>
      <c r="B46" s="497"/>
      <c r="C46" s="498"/>
      <c r="D46" s="455"/>
      <c r="E46" s="419"/>
      <c r="F46" s="494"/>
      <c r="G46" s="432"/>
      <c r="H46" s="490"/>
      <c r="I46" s="492"/>
      <c r="J46" s="483"/>
      <c r="K46" s="432"/>
      <c r="L46" s="483"/>
      <c r="M46" s="432"/>
      <c r="N46" s="214" t="s">
        <v>28</v>
      </c>
      <c r="O46" s="213" t="s">
        <v>77</v>
      </c>
      <c r="P46" s="419"/>
      <c r="Q46" s="428"/>
      <c r="R46" s="419"/>
      <c r="S46" s="419"/>
      <c r="T46" s="428"/>
      <c r="U46" s="419"/>
      <c r="V46" s="419"/>
    </row>
    <row r="47" spans="1:40" ht="15" thickBot="1">
      <c r="A47" s="23">
        <v>1</v>
      </c>
      <c r="B47" s="404">
        <v>2</v>
      </c>
      <c r="C47" s="484"/>
      <c r="D47" s="205"/>
      <c r="E47" s="23">
        <v>3</v>
      </c>
      <c r="F47" s="205">
        <v>4</v>
      </c>
      <c r="G47" s="23">
        <v>5</v>
      </c>
      <c r="H47" s="385">
        <v>7</v>
      </c>
      <c r="I47" s="507"/>
      <c r="J47" s="23">
        <v>9</v>
      </c>
      <c r="K47" s="205"/>
      <c r="L47" s="205">
        <v>11</v>
      </c>
      <c r="M47" s="205"/>
      <c r="N47" s="404">
        <v>13</v>
      </c>
      <c r="O47" s="406"/>
      <c r="P47" s="484">
        <v>14</v>
      </c>
      <c r="Q47" s="405"/>
      <c r="R47" s="23">
        <v>15</v>
      </c>
      <c r="S47" s="404">
        <v>16</v>
      </c>
      <c r="T47" s="406"/>
      <c r="U47" s="23">
        <v>17</v>
      </c>
      <c r="V47" s="23">
        <v>18</v>
      </c>
    </row>
    <row r="48" spans="1:40" ht="15" customHeight="1" thickBot="1">
      <c r="A48" s="375" t="s">
        <v>35</v>
      </c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377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32.25" customHeight="1" thickBot="1">
      <c r="A49" s="285">
        <v>15</v>
      </c>
      <c r="B49" s="385" t="s">
        <v>167</v>
      </c>
      <c r="C49" s="386"/>
      <c r="D49" s="143" t="s">
        <v>78</v>
      </c>
      <c r="E49" s="284">
        <f>SUM(G49,H49,J49,L49,P49,S49)</f>
        <v>50</v>
      </c>
      <c r="F49" s="31">
        <f t="shared" ref="F49:F54" si="8">SUM(M49,R49,U49)</f>
        <v>2</v>
      </c>
      <c r="G49" s="206">
        <v>25</v>
      </c>
      <c r="H49" s="206" t="s">
        <v>63</v>
      </c>
      <c r="I49" s="206"/>
      <c r="J49" s="206">
        <v>15</v>
      </c>
      <c r="K49" s="206">
        <v>25</v>
      </c>
      <c r="L49" s="206">
        <v>10</v>
      </c>
      <c r="M49" s="35">
        <v>2</v>
      </c>
      <c r="N49" s="206" t="s">
        <v>33</v>
      </c>
      <c r="O49" s="286" t="s">
        <v>43</v>
      </c>
      <c r="P49" s="47"/>
      <c r="Q49" s="47"/>
      <c r="R49" s="137"/>
      <c r="S49" s="47"/>
      <c r="T49" s="47"/>
      <c r="U49" s="137"/>
      <c r="V49" s="56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25.5" customHeight="1" thickBot="1">
      <c r="A50" s="285">
        <v>16</v>
      </c>
      <c r="B50" s="505" t="s">
        <v>48</v>
      </c>
      <c r="C50" s="506"/>
      <c r="D50" s="40" t="s">
        <v>49</v>
      </c>
      <c r="E50" s="284">
        <f t="shared" ref="E50:E51" si="9">SUM(G50,H50,J50,L50,P50,S50)</f>
        <v>45</v>
      </c>
      <c r="F50" s="31">
        <f t="shared" si="8"/>
        <v>1.5</v>
      </c>
      <c r="G50" s="206">
        <v>20</v>
      </c>
      <c r="H50" s="206">
        <v>5</v>
      </c>
      <c r="I50" s="206">
        <v>20</v>
      </c>
      <c r="J50" s="268">
        <v>5</v>
      </c>
      <c r="K50" s="268">
        <v>25</v>
      </c>
      <c r="L50" s="206">
        <v>15</v>
      </c>
      <c r="M50" s="35">
        <v>1.5</v>
      </c>
      <c r="N50" s="35" t="s">
        <v>39</v>
      </c>
      <c r="O50" s="47" t="s">
        <v>33</v>
      </c>
      <c r="P50" s="47"/>
      <c r="Q50" s="47"/>
      <c r="R50" s="137"/>
      <c r="S50" s="47"/>
      <c r="T50" s="47"/>
      <c r="U50" s="137"/>
      <c r="V50" s="56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25.5" customHeight="1" thickBot="1">
      <c r="A51" s="285">
        <v>17</v>
      </c>
      <c r="B51" s="346" t="s">
        <v>79</v>
      </c>
      <c r="C51" s="347"/>
      <c r="D51" s="269" t="s">
        <v>80</v>
      </c>
      <c r="E51" s="284">
        <f t="shared" si="9"/>
        <v>75</v>
      </c>
      <c r="F51" s="31">
        <f t="shared" si="8"/>
        <v>2.5</v>
      </c>
      <c r="G51" s="282">
        <v>30</v>
      </c>
      <c r="H51" s="281">
        <v>10</v>
      </c>
      <c r="I51" s="281">
        <v>20</v>
      </c>
      <c r="J51" s="281">
        <v>25</v>
      </c>
      <c r="K51" s="281">
        <v>25</v>
      </c>
      <c r="L51" s="281">
        <v>10</v>
      </c>
      <c r="M51" s="270">
        <v>2.5</v>
      </c>
      <c r="N51" s="35" t="s">
        <v>39</v>
      </c>
      <c r="O51" s="287"/>
      <c r="P51" s="223" t="s">
        <v>33</v>
      </c>
      <c r="Q51" s="223"/>
      <c r="R51" s="185" t="s">
        <v>40</v>
      </c>
      <c r="S51" s="223" t="s">
        <v>40</v>
      </c>
      <c r="T51" s="223"/>
      <c r="U51" s="185" t="s">
        <v>40</v>
      </c>
      <c r="V51" s="222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28.5" customHeight="1" thickBot="1">
      <c r="A52" s="285">
        <v>18</v>
      </c>
      <c r="B52" s="344" t="s">
        <v>168</v>
      </c>
      <c r="C52" s="345"/>
      <c r="D52" s="40" t="s">
        <v>81</v>
      </c>
      <c r="E52" s="206">
        <f>SUM(G52,H52,J52,L52,P52,S52)</f>
        <v>30</v>
      </c>
      <c r="F52" s="31">
        <f t="shared" si="8"/>
        <v>1</v>
      </c>
      <c r="G52" s="206">
        <v>15</v>
      </c>
      <c r="H52" s="206"/>
      <c r="I52" s="206"/>
      <c r="J52" s="206">
        <v>5</v>
      </c>
      <c r="K52" s="206">
        <v>25</v>
      </c>
      <c r="L52" s="206">
        <v>10</v>
      </c>
      <c r="M52" s="35">
        <v>1</v>
      </c>
      <c r="N52" s="206" t="s">
        <v>33</v>
      </c>
      <c r="O52" s="286" t="s">
        <v>43</v>
      </c>
      <c r="P52" s="47"/>
      <c r="Q52" s="47"/>
      <c r="R52" s="137"/>
      <c r="S52" s="47"/>
      <c r="T52" s="47"/>
      <c r="U52" s="137"/>
      <c r="V52" s="56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34.5" customHeight="1" thickBot="1">
      <c r="A53" s="510" t="s">
        <v>82</v>
      </c>
      <c r="B53" s="410" t="s">
        <v>83</v>
      </c>
      <c r="C53" s="271" t="s">
        <v>84</v>
      </c>
      <c r="D53" s="283" t="s">
        <v>85</v>
      </c>
      <c r="E53" s="272">
        <f>SUM(G53,H53,J53,L53,P53,S53)</f>
        <v>35</v>
      </c>
      <c r="F53" s="232">
        <f t="shared" si="8"/>
        <v>1.5</v>
      </c>
      <c r="G53" s="47">
        <v>15</v>
      </c>
      <c r="H53" s="47">
        <v>5</v>
      </c>
      <c r="I53" s="47">
        <v>20</v>
      </c>
      <c r="J53" s="273">
        <v>5</v>
      </c>
      <c r="K53" s="273">
        <v>25</v>
      </c>
      <c r="L53" s="273">
        <v>10</v>
      </c>
      <c r="M53" s="274">
        <v>1.5</v>
      </c>
      <c r="N53" s="47" t="s">
        <v>33</v>
      </c>
      <c r="O53" s="508" t="s">
        <v>43</v>
      </c>
      <c r="P53" s="277"/>
      <c r="Q53" s="277"/>
      <c r="R53" s="288"/>
      <c r="S53" s="277"/>
      <c r="T53" s="277"/>
      <c r="U53" s="288"/>
      <c r="V53" s="174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34.5" customHeight="1" thickBot="1">
      <c r="A54" s="350"/>
      <c r="B54" s="414"/>
      <c r="C54" s="275" t="s">
        <v>86</v>
      </c>
      <c r="D54" s="276" t="s">
        <v>87</v>
      </c>
      <c r="E54" s="277">
        <f>SUM(G54,H54,J54,L54,P54,S54)</f>
        <v>30</v>
      </c>
      <c r="F54" s="145">
        <f t="shared" si="8"/>
        <v>1</v>
      </c>
      <c r="G54" s="277">
        <v>10</v>
      </c>
      <c r="H54" s="277">
        <v>5</v>
      </c>
      <c r="I54" s="277">
        <v>20</v>
      </c>
      <c r="J54" s="278">
        <v>5</v>
      </c>
      <c r="K54" s="278">
        <v>25</v>
      </c>
      <c r="L54" s="278">
        <v>10</v>
      </c>
      <c r="M54" s="279">
        <v>1</v>
      </c>
      <c r="N54" s="277" t="s">
        <v>33</v>
      </c>
      <c r="O54" s="509"/>
      <c r="P54" s="277"/>
      <c r="Q54" s="277"/>
      <c r="R54" s="288"/>
      <c r="S54" s="277"/>
      <c r="T54" s="277"/>
      <c r="U54" s="288"/>
      <c r="V54" s="174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15" customHeight="1" thickBot="1">
      <c r="A55" s="390" t="s">
        <v>51</v>
      </c>
      <c r="B55" s="391"/>
      <c r="C55" s="391"/>
      <c r="D55" s="392"/>
      <c r="E55" s="109">
        <v>265</v>
      </c>
      <c r="F55" s="110">
        <f>SUM(F49:F54)</f>
        <v>9.5</v>
      </c>
      <c r="G55" s="111">
        <f>SUM(G49:G54)</f>
        <v>115</v>
      </c>
      <c r="H55" s="112">
        <f>SUM(H49:H54)</f>
        <v>25</v>
      </c>
      <c r="I55" s="112"/>
      <c r="J55" s="178">
        <f>SUM(J49,J50,J51,J52,J53,J54)</f>
        <v>60</v>
      </c>
      <c r="K55" s="178"/>
      <c r="L55" s="112">
        <f>SUM(L49:L54)</f>
        <v>65</v>
      </c>
      <c r="M55" s="112">
        <f>SUM(M49:M54)</f>
        <v>9.5</v>
      </c>
      <c r="N55" s="112"/>
      <c r="O55" s="112"/>
      <c r="P55" s="112">
        <f>SUM(P49:P54)</f>
        <v>0</v>
      </c>
      <c r="Q55" s="112"/>
      <c r="R55" s="112">
        <f>SUM(R49:R54)</f>
        <v>0</v>
      </c>
      <c r="S55" s="112"/>
      <c r="T55" s="112"/>
      <c r="U55" s="112">
        <f>SUM(U49:U54)</f>
        <v>0</v>
      </c>
      <c r="V55" s="113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18.75" customHeight="1" thickBot="1">
      <c r="A56" s="346" t="s">
        <v>52</v>
      </c>
      <c r="B56" s="439"/>
      <c r="C56" s="439"/>
      <c r="D56" s="439"/>
      <c r="E56" s="439"/>
      <c r="F56" s="439"/>
      <c r="G56" s="439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  <c r="T56" s="439"/>
      <c r="U56" s="439"/>
      <c r="V56" s="347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27" customHeight="1" thickBot="1">
      <c r="A57" s="47" t="s">
        <v>88</v>
      </c>
      <c r="B57" s="499" t="s">
        <v>89</v>
      </c>
      <c r="C57" s="499"/>
      <c r="D57" s="37" t="s">
        <v>90</v>
      </c>
      <c r="E57" s="206">
        <f>SUM(G57,H57,J57,L57,P57,S57)</f>
        <v>30</v>
      </c>
      <c r="F57" s="31">
        <f>SUM(M57,R57,U57)</f>
        <v>1</v>
      </c>
      <c r="G57" s="206" t="s">
        <v>33</v>
      </c>
      <c r="H57" s="206">
        <v>30</v>
      </c>
      <c r="I57" s="206">
        <v>20</v>
      </c>
      <c r="J57" s="206" t="s">
        <v>33</v>
      </c>
      <c r="K57" s="206"/>
      <c r="L57" s="206" t="s">
        <v>33</v>
      </c>
      <c r="M57" s="35">
        <v>1</v>
      </c>
      <c r="N57" s="206" t="s">
        <v>33</v>
      </c>
      <c r="O57" s="62" t="s">
        <v>43</v>
      </c>
      <c r="P57" s="47"/>
      <c r="Q57" s="47"/>
      <c r="R57" s="137"/>
      <c r="S57" s="47"/>
      <c r="T57" s="47"/>
      <c r="U57" s="137"/>
      <c r="V57" s="56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15" customHeight="1" thickBot="1">
      <c r="A58" s="390" t="s">
        <v>51</v>
      </c>
      <c r="B58" s="391"/>
      <c r="C58" s="391"/>
      <c r="D58" s="392"/>
      <c r="E58" s="109">
        <f>SUM(E57:E57)</f>
        <v>30</v>
      </c>
      <c r="F58" s="110">
        <f>SUM(F57:F57)</f>
        <v>1</v>
      </c>
      <c r="G58" s="111">
        <f>SUM(G57:G57)</f>
        <v>0</v>
      </c>
      <c r="H58" s="112">
        <f>SUM(H57:H57)</f>
        <v>30</v>
      </c>
      <c r="I58" s="112"/>
      <c r="J58" s="112">
        <f>SUM(J57:J57)</f>
        <v>0</v>
      </c>
      <c r="K58" s="112"/>
      <c r="L58" s="112">
        <f>SUM(L57:L57)</f>
        <v>0</v>
      </c>
      <c r="M58" s="112">
        <f>SUM(M57:M57)</f>
        <v>1</v>
      </c>
      <c r="N58" s="112"/>
      <c r="O58" s="112"/>
      <c r="P58" s="112">
        <f>SUM(P57:P57)</f>
        <v>0</v>
      </c>
      <c r="Q58" s="112"/>
      <c r="R58" s="112">
        <f>SUM(R57:R57)</f>
        <v>0</v>
      </c>
      <c r="S58" s="112"/>
      <c r="T58" s="112"/>
      <c r="U58" s="112">
        <f>SUM(U57:U57)</f>
        <v>0</v>
      </c>
      <c r="V58" s="113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18.75" customHeight="1" thickBot="1">
      <c r="A59" s="346" t="s">
        <v>64</v>
      </c>
      <c r="B59" s="439"/>
      <c r="C59" s="439"/>
      <c r="D59" s="439"/>
      <c r="E59" s="439"/>
      <c r="F59" s="439"/>
      <c r="G59" s="43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  <c r="T59" s="439"/>
      <c r="U59" s="439"/>
      <c r="V59" s="347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30" customHeight="1" thickBot="1">
      <c r="A60" s="348">
        <v>21</v>
      </c>
      <c r="B60" s="348" t="s">
        <v>91</v>
      </c>
      <c r="C60" s="348"/>
      <c r="D60" s="40" t="s">
        <v>181</v>
      </c>
      <c r="E60" s="206">
        <f>SUM(G60,H60,J60,L60,P60,S60)</f>
        <v>35</v>
      </c>
      <c r="F60" s="289">
        <v>1.5</v>
      </c>
      <c r="G60" s="206">
        <v>10</v>
      </c>
      <c r="H60" s="206">
        <v>15</v>
      </c>
      <c r="I60" s="206">
        <v>10</v>
      </c>
      <c r="J60" s="206" t="s">
        <v>63</v>
      </c>
      <c r="K60" s="206"/>
      <c r="L60" s="206">
        <v>10</v>
      </c>
      <c r="M60" s="290">
        <v>1.5</v>
      </c>
      <c r="N60" s="206"/>
      <c r="O60" s="508" t="s">
        <v>43</v>
      </c>
      <c r="P60" s="206"/>
      <c r="Q60" s="206"/>
      <c r="R60" s="139"/>
      <c r="S60" s="206"/>
      <c r="T60" s="206"/>
      <c r="U60" s="139"/>
      <c r="V60" s="206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30" customHeight="1" thickBot="1">
      <c r="A61" s="350"/>
      <c r="B61" s="350"/>
      <c r="C61" s="350"/>
      <c r="D61" s="40" t="s">
        <v>182</v>
      </c>
      <c r="E61" s="206">
        <f>SUM(G61,H61,J61,L61,P61,S61)</f>
        <v>25</v>
      </c>
      <c r="F61" s="232">
        <v>1</v>
      </c>
      <c r="G61" s="206" t="s">
        <v>40</v>
      </c>
      <c r="H61" s="206">
        <v>15</v>
      </c>
      <c r="I61" s="206">
        <v>10</v>
      </c>
      <c r="J61" s="206" t="s">
        <v>92</v>
      </c>
      <c r="K61" s="206"/>
      <c r="L61" s="206">
        <v>10</v>
      </c>
      <c r="M61" s="48">
        <v>1</v>
      </c>
      <c r="N61" s="206"/>
      <c r="O61" s="509"/>
      <c r="P61" s="206" t="s">
        <v>40</v>
      </c>
      <c r="Q61" s="206"/>
      <c r="R61" s="139" t="s">
        <v>40</v>
      </c>
      <c r="S61" s="206" t="s">
        <v>40</v>
      </c>
      <c r="T61" s="206"/>
      <c r="U61" s="139" t="s">
        <v>40</v>
      </c>
      <c r="V61" s="243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39.75" customHeight="1" thickBot="1">
      <c r="A62" s="291">
        <v>22</v>
      </c>
      <c r="B62" s="500" t="s">
        <v>93</v>
      </c>
      <c r="C62" s="501"/>
      <c r="D62" s="292" t="s">
        <v>183</v>
      </c>
      <c r="E62" s="30">
        <f>SUM(G62,H62,J62,L62,P62,S62)</f>
        <v>50</v>
      </c>
      <c r="F62" s="31">
        <f>SUM(M62,R62,U62)</f>
        <v>2</v>
      </c>
      <c r="G62" s="30">
        <v>15</v>
      </c>
      <c r="H62" s="30" t="s">
        <v>40</v>
      </c>
      <c r="I62" s="30"/>
      <c r="J62" s="30">
        <v>5</v>
      </c>
      <c r="K62" s="30">
        <v>25</v>
      </c>
      <c r="L62" s="30">
        <v>10</v>
      </c>
      <c r="M62" s="45">
        <v>1</v>
      </c>
      <c r="N62" s="293" t="s">
        <v>40</v>
      </c>
      <c r="O62" s="294" t="s">
        <v>94</v>
      </c>
      <c r="P62" s="30">
        <v>20</v>
      </c>
      <c r="Q62" s="30">
        <v>5</v>
      </c>
      <c r="R62" s="140">
        <v>1</v>
      </c>
      <c r="S62" s="30" t="s">
        <v>33</v>
      </c>
      <c r="T62" s="30"/>
      <c r="U62" s="140" t="s">
        <v>40</v>
      </c>
      <c r="V62" s="95" t="s">
        <v>94</v>
      </c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32.25" customHeight="1" thickBot="1">
      <c r="A63" s="348" t="s">
        <v>95</v>
      </c>
      <c r="B63" s="410" t="s">
        <v>68</v>
      </c>
      <c r="C63" s="411"/>
      <c r="D63" s="502" t="s">
        <v>178</v>
      </c>
      <c r="E63" s="348">
        <f>SUM(G63,H63,J63,L63,P63,S63)</f>
        <v>195</v>
      </c>
      <c r="F63" s="401">
        <f>SUM(M63,R63,U63)</f>
        <v>8</v>
      </c>
      <c r="G63" s="348" t="s">
        <v>33</v>
      </c>
      <c r="H63" s="348">
        <v>65</v>
      </c>
      <c r="I63" s="354">
        <v>10</v>
      </c>
      <c r="J63" s="348" t="s">
        <v>33</v>
      </c>
      <c r="K63" s="47"/>
      <c r="L63" s="348">
        <v>10</v>
      </c>
      <c r="M63" s="351">
        <v>3</v>
      </c>
      <c r="N63" s="351" t="s">
        <v>39</v>
      </c>
      <c r="O63" s="348" t="s">
        <v>33</v>
      </c>
      <c r="P63" s="348">
        <v>80</v>
      </c>
      <c r="Q63" s="357">
        <v>5</v>
      </c>
      <c r="R63" s="511">
        <v>3</v>
      </c>
      <c r="S63" s="348">
        <v>40</v>
      </c>
      <c r="T63" s="348">
        <v>5</v>
      </c>
      <c r="U63" s="395">
        <v>2</v>
      </c>
      <c r="V63" s="395" t="s">
        <v>43</v>
      </c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20.25" hidden="1" customHeight="1" thickBot="1">
      <c r="A64" s="349"/>
      <c r="B64" s="412"/>
      <c r="C64" s="413"/>
      <c r="D64" s="503"/>
      <c r="E64" s="349"/>
      <c r="F64" s="402"/>
      <c r="G64" s="349"/>
      <c r="H64" s="349"/>
      <c r="I64" s="355"/>
      <c r="J64" s="349"/>
      <c r="K64" s="291"/>
      <c r="L64" s="349"/>
      <c r="M64" s="352"/>
      <c r="N64" s="352"/>
      <c r="O64" s="349"/>
      <c r="P64" s="349"/>
      <c r="Q64" s="358"/>
      <c r="R64" s="512"/>
      <c r="S64" s="349"/>
      <c r="T64" s="349"/>
      <c r="U64" s="396"/>
      <c r="V64" s="396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45" hidden="1" customHeight="1" thickBot="1">
      <c r="A65" s="350"/>
      <c r="B65" s="414"/>
      <c r="C65" s="415"/>
      <c r="D65" s="504"/>
      <c r="E65" s="350"/>
      <c r="F65" s="403"/>
      <c r="G65" s="350"/>
      <c r="H65" s="350"/>
      <c r="I65" s="356"/>
      <c r="J65" s="350"/>
      <c r="K65" s="278"/>
      <c r="L65" s="350"/>
      <c r="M65" s="353"/>
      <c r="N65" s="353"/>
      <c r="O65" s="350"/>
      <c r="P65" s="350"/>
      <c r="Q65" s="359"/>
      <c r="R65" s="513"/>
      <c r="S65" s="350"/>
      <c r="T65" s="350"/>
      <c r="U65" s="397"/>
      <c r="V65" s="397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15" customHeight="1" thickBot="1">
      <c r="A66" s="390" t="s">
        <v>51</v>
      </c>
      <c r="B66" s="391"/>
      <c r="C66" s="391"/>
      <c r="D66" s="392"/>
      <c r="E66" s="109">
        <f>SUM(E60:E63)</f>
        <v>305</v>
      </c>
      <c r="F66" s="110">
        <f>SUM(F60:F63)</f>
        <v>12.5</v>
      </c>
      <c r="G66" s="111">
        <f>SUM(G60:G63)</f>
        <v>25</v>
      </c>
      <c r="H66" s="112">
        <f>SUM(H60:H63)</f>
        <v>95</v>
      </c>
      <c r="I66" s="112"/>
      <c r="J66" s="112">
        <f>SUM(J60:J63)</f>
        <v>5</v>
      </c>
      <c r="K66" s="112"/>
      <c r="L66" s="112">
        <f>SUM(L60:L63)</f>
        <v>40</v>
      </c>
      <c r="M66" s="112">
        <f>SUM(M60:M63)</f>
        <v>6.5</v>
      </c>
      <c r="N66" s="112"/>
      <c r="O66" s="112"/>
      <c r="P66" s="112">
        <f>SUM(P60:P63)</f>
        <v>100</v>
      </c>
      <c r="Q66" s="112"/>
      <c r="R66" s="112">
        <f>SUM(R60:R63)</f>
        <v>4</v>
      </c>
      <c r="S66" s="112">
        <f>SUM(S60:S63)</f>
        <v>40</v>
      </c>
      <c r="T66" s="112"/>
      <c r="U66" s="112">
        <f>SUM(U60:U63)</f>
        <v>2</v>
      </c>
      <c r="V66" s="113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15" customHeight="1" thickBot="1">
      <c r="A67" s="387" t="s">
        <v>96</v>
      </c>
      <c r="B67" s="388"/>
      <c r="C67" s="388"/>
      <c r="D67" s="388"/>
      <c r="E67" s="388"/>
      <c r="F67" s="388"/>
      <c r="G67" s="388"/>
      <c r="H67" s="388"/>
      <c r="I67" s="388"/>
      <c r="J67" s="388"/>
      <c r="K67" s="388"/>
      <c r="L67" s="388"/>
      <c r="M67" s="388"/>
      <c r="N67" s="388"/>
      <c r="O67" s="388"/>
      <c r="P67" s="388"/>
      <c r="Q67" s="388"/>
      <c r="R67" s="388"/>
      <c r="S67" s="388"/>
      <c r="T67" s="388"/>
      <c r="U67" s="388"/>
      <c r="V67" s="389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ht="40.5" customHeight="1" thickBot="1">
      <c r="A68" s="220" t="s">
        <v>97</v>
      </c>
      <c r="B68" s="393" t="s">
        <v>98</v>
      </c>
      <c r="C68" s="393"/>
      <c r="D68" s="65" t="s">
        <v>195</v>
      </c>
      <c r="E68" s="220">
        <f>SUM(G68,H68,J68,L68,P68,S68)</f>
        <v>245</v>
      </c>
      <c r="F68" s="59">
        <f>SUM(M68,R68,U68)</f>
        <v>8.5</v>
      </c>
      <c r="G68" s="220">
        <v>5</v>
      </c>
      <c r="H68" s="220">
        <v>70</v>
      </c>
      <c r="I68" s="220">
        <v>10</v>
      </c>
      <c r="J68" s="220" t="s">
        <v>33</v>
      </c>
      <c r="K68" s="220"/>
      <c r="L68" s="220">
        <v>10</v>
      </c>
      <c r="M68" s="64">
        <v>3</v>
      </c>
      <c r="N68" s="220" t="s">
        <v>33</v>
      </c>
      <c r="O68" s="80" t="s">
        <v>43</v>
      </c>
      <c r="P68" s="220">
        <v>160</v>
      </c>
      <c r="Q68" s="220">
        <v>5</v>
      </c>
      <c r="R68" s="139">
        <v>5.5</v>
      </c>
      <c r="S68" s="220" t="s">
        <v>33</v>
      </c>
      <c r="T68" s="220"/>
      <c r="U68" s="138" t="s">
        <v>40</v>
      </c>
      <c r="V68" s="83" t="s">
        <v>43</v>
      </c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ht="56.25" customHeight="1" thickBot="1">
      <c r="A69" s="77">
        <v>42</v>
      </c>
      <c r="B69" s="342" t="s">
        <v>114</v>
      </c>
      <c r="C69" s="343"/>
      <c r="D69" s="90" t="s">
        <v>190</v>
      </c>
      <c r="E69" s="77">
        <v>20</v>
      </c>
      <c r="F69" s="59">
        <v>0.5</v>
      </c>
      <c r="G69" s="77" t="s">
        <v>33</v>
      </c>
      <c r="H69" s="77">
        <v>10</v>
      </c>
      <c r="I69" s="77">
        <v>10</v>
      </c>
      <c r="J69" s="77" t="s">
        <v>40</v>
      </c>
      <c r="K69" s="77"/>
      <c r="L69" s="77">
        <v>10</v>
      </c>
      <c r="M69" s="60">
        <v>0.5</v>
      </c>
      <c r="N69" s="77" t="s">
        <v>40</v>
      </c>
      <c r="O69" s="61" t="s">
        <v>94</v>
      </c>
      <c r="P69" s="77" t="s">
        <v>40</v>
      </c>
      <c r="Q69" s="78"/>
      <c r="R69" s="135" t="s">
        <v>40</v>
      </c>
      <c r="S69" s="77" t="s">
        <v>40</v>
      </c>
      <c r="T69" s="77"/>
      <c r="U69" s="135" t="s">
        <v>40</v>
      </c>
      <c r="V69" s="77" t="s">
        <v>40</v>
      </c>
    </row>
    <row r="70" spans="1:40" ht="15" customHeight="1" thickBot="1">
      <c r="A70" s="398" t="s">
        <v>51</v>
      </c>
      <c r="B70" s="399"/>
      <c r="C70" s="399"/>
      <c r="D70" s="400"/>
      <c r="E70" s="122">
        <f>SUM(E68:E69)</f>
        <v>265</v>
      </c>
      <c r="F70" s="122">
        <f t="shared" ref="F70:U70" si="10">SUM(F68:F69)</f>
        <v>9</v>
      </c>
      <c r="G70" s="122">
        <f t="shared" si="10"/>
        <v>5</v>
      </c>
      <c r="H70" s="122">
        <f t="shared" si="10"/>
        <v>80</v>
      </c>
      <c r="I70" s="122"/>
      <c r="J70" s="122">
        <f t="shared" si="10"/>
        <v>0</v>
      </c>
      <c r="K70" s="122"/>
      <c r="L70" s="122">
        <f t="shared" si="10"/>
        <v>20</v>
      </c>
      <c r="M70" s="122">
        <f t="shared" si="10"/>
        <v>3.5</v>
      </c>
      <c r="N70" s="122"/>
      <c r="O70" s="122"/>
      <c r="P70" s="122">
        <f t="shared" si="10"/>
        <v>160</v>
      </c>
      <c r="Q70" s="122"/>
      <c r="R70" s="122">
        <f t="shared" si="10"/>
        <v>5.5</v>
      </c>
      <c r="S70" s="122">
        <f t="shared" si="10"/>
        <v>0</v>
      </c>
      <c r="T70" s="122"/>
      <c r="U70" s="122">
        <f t="shared" si="10"/>
        <v>0</v>
      </c>
      <c r="V70" s="122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18.75" customHeight="1" thickBot="1">
      <c r="A71" s="342"/>
      <c r="B71" s="388"/>
      <c r="C71" s="388"/>
      <c r="D71" s="388"/>
      <c r="E71" s="388"/>
      <c r="F71" s="38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8"/>
      <c r="U71" s="388"/>
      <c r="V71" s="394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5" customHeight="1" thickBot="1">
      <c r="A72" s="382" t="s">
        <v>51</v>
      </c>
      <c r="B72" s="383"/>
      <c r="C72" s="383"/>
      <c r="D72" s="384"/>
      <c r="E72" s="316">
        <f>SUM(E55,E58,E66,E70)</f>
        <v>865</v>
      </c>
      <c r="F72" s="315">
        <f>SUM(F55,F58,F66,F70)</f>
        <v>32</v>
      </c>
      <c r="G72" s="317">
        <f>SUM(G55,G58,G66,G70)</f>
        <v>145</v>
      </c>
      <c r="H72" s="318">
        <f>SUM(H55,H58,H66,H70)</f>
        <v>230</v>
      </c>
      <c r="I72" s="319"/>
      <c r="J72" s="320">
        <f>SUM(J55,J66)</f>
        <v>65</v>
      </c>
      <c r="K72" s="320"/>
      <c r="L72" s="321">
        <f>SUM(L55,L58,L66,L70)</f>
        <v>125</v>
      </c>
      <c r="M72" s="322">
        <f>SUM(M55,M58,M66,M70)</f>
        <v>20.5</v>
      </c>
      <c r="N72" s="322"/>
      <c r="O72" s="321"/>
      <c r="P72" s="321">
        <f>SUM(P55,P58,P66,P70)</f>
        <v>260</v>
      </c>
      <c r="Q72" s="321"/>
      <c r="R72" s="321">
        <f>SUM(R55,R58,R66,R70)</f>
        <v>9.5</v>
      </c>
      <c r="S72" s="321">
        <f>SUM(S55,S58,S66,S70)</f>
        <v>40</v>
      </c>
      <c r="T72" s="321"/>
      <c r="U72" s="321">
        <f>SUM(U55,U58,U66,U70)</f>
        <v>2</v>
      </c>
      <c r="V72" s="323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17.25" customHeight="1">
      <c r="A73" s="369" t="s">
        <v>100</v>
      </c>
      <c r="B73" s="369"/>
      <c r="C73" s="369"/>
      <c r="D73" s="369"/>
      <c r="E73" s="160"/>
      <c r="F73" s="161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7.25" customHeight="1">
      <c r="A74" s="381" t="s">
        <v>159</v>
      </c>
      <c r="B74" s="381"/>
      <c r="C74" s="381"/>
      <c r="D74" s="381"/>
      <c r="E74" s="381"/>
      <c r="F74" s="381"/>
      <c r="G74" s="381"/>
      <c r="H74" s="381"/>
      <c r="I74" s="381"/>
      <c r="J74" s="381"/>
      <c r="K74" s="381"/>
      <c r="L74" s="381"/>
      <c r="M74" s="381"/>
      <c r="N74" s="381"/>
      <c r="O74" s="381"/>
      <c r="P74" s="381"/>
      <c r="Q74" s="381"/>
      <c r="R74" s="381"/>
      <c r="S74" s="381"/>
      <c r="T74" s="381"/>
      <c r="U74" s="381"/>
      <c r="V74" s="381"/>
    </row>
    <row r="75" spans="1:40" ht="25.5" customHeight="1">
      <c r="A75" s="380" t="s">
        <v>160</v>
      </c>
      <c r="B75" s="380"/>
      <c r="C75" s="380"/>
      <c r="D75" s="380"/>
      <c r="E75" s="380"/>
      <c r="F75" s="380"/>
      <c r="G75" s="380"/>
      <c r="H75" s="380"/>
      <c r="I75" s="380"/>
      <c r="J75" s="380"/>
      <c r="K75" s="380"/>
      <c r="L75" s="380"/>
      <c r="M75" s="380"/>
      <c r="N75" s="380"/>
      <c r="O75" s="380"/>
      <c r="P75" s="380"/>
      <c r="Q75" s="380"/>
      <c r="R75" s="380"/>
      <c r="S75" s="380"/>
      <c r="T75" s="380"/>
      <c r="U75" s="380"/>
      <c r="V75" s="380"/>
    </row>
    <row r="76" spans="1:40" ht="274.5" customHeight="1">
      <c r="A76" s="379" t="s">
        <v>101</v>
      </c>
      <c r="B76" s="379"/>
      <c r="C76" s="379"/>
      <c r="D76" s="379"/>
      <c r="E76" s="379"/>
      <c r="F76" s="379"/>
      <c r="G76" s="379"/>
      <c r="H76" s="379"/>
      <c r="I76" s="379"/>
      <c r="J76" s="379"/>
      <c r="K76" s="379"/>
      <c r="L76" s="379"/>
      <c r="M76" s="379"/>
      <c r="N76" s="379"/>
      <c r="O76" s="379"/>
      <c r="P76" s="379"/>
      <c r="Q76" s="379"/>
      <c r="R76" s="379"/>
      <c r="S76" s="379"/>
      <c r="T76" s="379"/>
      <c r="U76" s="379"/>
      <c r="V76" s="379"/>
    </row>
    <row r="77" spans="1:40" hidden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8"/>
      <c r="O77" s="8"/>
      <c r="P77" s="8"/>
      <c r="Q77" s="8"/>
      <c r="R77" s="8"/>
      <c r="S77" s="8"/>
      <c r="T77" s="8"/>
      <c r="U77" s="8"/>
      <c r="V77" s="8"/>
    </row>
    <row r="78" spans="1:40" hidden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8"/>
      <c r="O78" s="8"/>
      <c r="P78" s="8"/>
      <c r="Q78" s="8"/>
      <c r="R78" s="8"/>
      <c r="S78" s="8"/>
      <c r="T78" s="8"/>
      <c r="U78" s="8"/>
      <c r="V78" s="8"/>
    </row>
    <row r="79" spans="1:40" ht="1.1499999999999999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8"/>
      <c r="O79" s="8"/>
      <c r="P79" s="8"/>
      <c r="Q79" s="8"/>
      <c r="R79" s="8"/>
      <c r="S79" s="8"/>
      <c r="T79" s="8"/>
      <c r="U79" s="8"/>
      <c r="V79" s="8"/>
    </row>
    <row r="80" spans="1:40" hidden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8"/>
      <c r="O80" s="8"/>
      <c r="P80" s="8"/>
      <c r="Q80" s="8"/>
      <c r="R80" s="8"/>
      <c r="S80" s="8"/>
      <c r="T80" s="8"/>
      <c r="U80" s="8"/>
      <c r="V80" s="8"/>
    </row>
    <row r="81" spans="1:22" ht="39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8"/>
      <c r="O81" s="8"/>
      <c r="P81" s="8"/>
      <c r="Q81" s="8"/>
      <c r="R81" s="8"/>
      <c r="S81" s="8"/>
      <c r="T81" s="8"/>
      <c r="U81" s="8"/>
      <c r="V81" s="8"/>
    </row>
    <row r="82" spans="1:2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8"/>
      <c r="O82" s="8"/>
      <c r="P82" s="8"/>
      <c r="Q82" s="8"/>
      <c r="R82" s="8"/>
      <c r="S82" s="8"/>
      <c r="T82" s="8"/>
      <c r="U82" s="8"/>
      <c r="V82" s="8"/>
    </row>
    <row r="83" spans="1:2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8"/>
      <c r="O83" s="8"/>
      <c r="P83" s="8"/>
      <c r="Q83" s="8"/>
      <c r="R83" s="8"/>
      <c r="S83" s="8"/>
      <c r="T83" s="8"/>
      <c r="U83" s="8"/>
      <c r="V83" s="8"/>
    </row>
    <row r="84" spans="1:2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8"/>
      <c r="O84" s="8"/>
      <c r="P84" s="8"/>
      <c r="Q84" s="8"/>
      <c r="R84" s="8"/>
      <c r="S84" s="8"/>
      <c r="T84" s="8"/>
      <c r="U84" s="8"/>
      <c r="V84" s="8"/>
    </row>
    <row r="85" spans="1:2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8"/>
      <c r="O85" s="8"/>
      <c r="P85" s="8"/>
      <c r="Q85" s="8"/>
      <c r="R85" s="8"/>
      <c r="S85" s="8"/>
      <c r="T85" s="8"/>
      <c r="U85" s="8"/>
      <c r="V85" s="8"/>
    </row>
    <row r="86" spans="1:2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8"/>
      <c r="O86" s="8"/>
      <c r="P86" s="8"/>
      <c r="Q86" s="8"/>
      <c r="R86" s="8"/>
      <c r="S86" s="8"/>
      <c r="T86" s="8"/>
      <c r="U86" s="8"/>
      <c r="V86" s="8"/>
    </row>
    <row r="87" spans="1:2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8"/>
      <c r="O87" s="8"/>
      <c r="P87" s="8"/>
      <c r="Q87" s="8"/>
      <c r="R87" s="8"/>
      <c r="S87" s="8"/>
      <c r="T87" s="8"/>
      <c r="U87" s="8"/>
      <c r="V87" s="8"/>
    </row>
    <row r="88" spans="1:2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8"/>
      <c r="O88" s="8"/>
      <c r="P88" s="8"/>
      <c r="Q88" s="8"/>
      <c r="R88" s="8"/>
      <c r="S88" s="8"/>
      <c r="T88" s="8"/>
      <c r="U88" s="8"/>
      <c r="V88" s="8"/>
    </row>
    <row r="89" spans="1:2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8"/>
      <c r="O89" s="8"/>
      <c r="P89" s="8"/>
      <c r="Q89" s="8"/>
      <c r="R89" s="8"/>
      <c r="S89" s="8"/>
      <c r="T89" s="8"/>
      <c r="U89" s="8"/>
      <c r="V89" s="8"/>
    </row>
    <row r="90" spans="1:2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8"/>
      <c r="O90" s="8"/>
      <c r="P90" s="8"/>
      <c r="Q90" s="8"/>
      <c r="R90" s="8"/>
      <c r="S90" s="8"/>
      <c r="T90" s="8"/>
      <c r="U90" s="8"/>
      <c r="V90" s="8"/>
    </row>
    <row r="91" spans="1:2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8"/>
      <c r="O91" s="8"/>
      <c r="P91" s="8"/>
      <c r="Q91" s="8"/>
      <c r="R91" s="8"/>
      <c r="S91" s="8"/>
      <c r="T91" s="8"/>
      <c r="U91" s="8"/>
      <c r="V91" s="8"/>
    </row>
    <row r="92" spans="1:2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8"/>
      <c r="O92" s="8"/>
      <c r="P92" s="8"/>
      <c r="Q92" s="8"/>
      <c r="R92" s="8"/>
      <c r="S92" s="8"/>
      <c r="T92" s="8"/>
      <c r="U92" s="8"/>
      <c r="V92" s="8"/>
    </row>
    <row r="93" spans="1:2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8"/>
      <c r="O93" s="8"/>
      <c r="P93" s="8"/>
      <c r="Q93" s="8"/>
      <c r="R93" s="8"/>
      <c r="S93" s="8"/>
      <c r="T93" s="8"/>
      <c r="U93" s="8"/>
      <c r="V93" s="8"/>
    </row>
    <row r="94" spans="1:2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8"/>
      <c r="O94" s="8"/>
      <c r="P94" s="8"/>
      <c r="Q94" s="8"/>
      <c r="R94" s="8"/>
      <c r="S94" s="8"/>
      <c r="T94" s="8"/>
      <c r="U94" s="8"/>
      <c r="V94" s="8"/>
    </row>
    <row r="95" spans="1:2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8"/>
      <c r="O95" s="8"/>
      <c r="P95" s="8"/>
      <c r="Q95" s="8"/>
      <c r="R95" s="8"/>
      <c r="S95" s="8"/>
      <c r="T95" s="8"/>
      <c r="U95" s="8"/>
      <c r="V95" s="8"/>
    </row>
    <row r="96" spans="1:22">
      <c r="A96" s="7"/>
      <c r="B96" s="8"/>
      <c r="C96" s="8"/>
      <c r="D96" s="8"/>
      <c r="E96" s="8"/>
      <c r="F96" s="8"/>
      <c r="G96" s="8"/>
      <c r="H96" s="8"/>
      <c r="I96" s="14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>
      <c r="A97" s="7"/>
      <c r="B97" s="8"/>
      <c r="C97" s="8"/>
      <c r="D97" s="8"/>
      <c r="E97" s="8"/>
      <c r="F97" s="8"/>
      <c r="G97" s="8"/>
      <c r="H97" s="8"/>
      <c r="I97" s="14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>
      <c r="A98" s="7"/>
      <c r="B98" s="8"/>
      <c r="C98" s="8"/>
      <c r="D98" s="8"/>
      <c r="E98" s="8"/>
      <c r="F98" s="8"/>
      <c r="G98" s="8"/>
      <c r="H98" s="8"/>
      <c r="I98" s="14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>
      <c r="A99" s="7"/>
      <c r="B99" s="8"/>
      <c r="C99" s="8"/>
      <c r="D99" s="8"/>
      <c r="E99" s="8"/>
      <c r="F99" s="8"/>
      <c r="G99" s="8"/>
      <c r="H99" s="8"/>
      <c r="I99" s="14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>
      <c r="A100" s="7"/>
      <c r="B100" s="8"/>
      <c r="C100" s="8"/>
      <c r="D100" s="8"/>
      <c r="E100" s="8"/>
      <c r="F100" s="8"/>
      <c r="G100" s="8"/>
      <c r="H100" s="8"/>
      <c r="I100" s="14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>
      <c r="A101" s="7"/>
      <c r="B101" s="8"/>
      <c r="C101" s="8"/>
      <c r="D101" s="8"/>
      <c r="E101" s="8"/>
      <c r="F101" s="8"/>
      <c r="G101" s="8"/>
      <c r="H101" s="8"/>
      <c r="I101" s="14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>
      <c r="A102" s="7"/>
      <c r="B102" s="8"/>
      <c r="C102" s="8"/>
      <c r="D102" s="8"/>
      <c r="E102" s="8"/>
      <c r="F102" s="8"/>
      <c r="G102" s="8"/>
      <c r="H102" s="8"/>
      <c r="I102" s="14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>
      <c r="A103" s="7"/>
      <c r="B103" s="8"/>
      <c r="C103" s="8"/>
      <c r="D103" s="8"/>
      <c r="E103" s="8"/>
      <c r="F103" s="8"/>
      <c r="G103" s="8"/>
      <c r="H103" s="8"/>
      <c r="I103" s="14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>
      <c r="A104" s="7"/>
      <c r="B104" s="8"/>
      <c r="C104" s="8"/>
      <c r="D104" s="8"/>
      <c r="E104" s="8"/>
      <c r="F104" s="8"/>
      <c r="G104" s="8"/>
      <c r="H104" s="8"/>
      <c r="I104" s="14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>
      <c r="A105" s="7"/>
      <c r="B105" s="8"/>
      <c r="C105" s="8"/>
      <c r="D105" s="8"/>
      <c r="E105" s="8"/>
      <c r="F105" s="8"/>
      <c r="G105" s="8"/>
      <c r="H105" s="8"/>
      <c r="I105" s="14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>
      <c r="A106" s="7"/>
      <c r="B106" s="8"/>
      <c r="C106" s="8"/>
      <c r="D106" s="8"/>
      <c r="E106" s="8"/>
      <c r="F106" s="8"/>
      <c r="G106" s="8"/>
      <c r="H106" s="8"/>
      <c r="I106" s="14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>
      <c r="A107" s="7"/>
      <c r="B107" s="8"/>
      <c r="C107" s="8"/>
      <c r="D107" s="8"/>
      <c r="E107" s="8"/>
      <c r="F107" s="8"/>
      <c r="G107" s="8"/>
      <c r="H107" s="8"/>
      <c r="I107" s="14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>
      <c r="A108" s="7"/>
      <c r="B108" s="8"/>
      <c r="C108" s="8"/>
      <c r="D108" s="8"/>
      <c r="E108" s="8"/>
      <c r="F108" s="8"/>
      <c r="G108" s="8"/>
      <c r="H108" s="8"/>
      <c r="I108" s="14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>
      <c r="A109" s="7"/>
      <c r="B109" s="8"/>
      <c r="C109" s="8"/>
      <c r="D109" s="8"/>
      <c r="E109" s="8"/>
      <c r="F109" s="8"/>
      <c r="G109" s="8"/>
      <c r="H109" s="8"/>
      <c r="I109" s="14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>
      <c r="A110" s="7"/>
      <c r="B110" s="8"/>
      <c r="C110" s="8"/>
      <c r="D110" s="8"/>
      <c r="E110" s="8"/>
      <c r="F110" s="8"/>
      <c r="G110" s="8"/>
      <c r="H110" s="8"/>
      <c r="I110" s="14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>
      <c r="A111" s="7"/>
      <c r="B111" s="8"/>
      <c r="C111" s="8"/>
      <c r="D111" s="8"/>
      <c r="E111" s="8"/>
      <c r="F111" s="8"/>
      <c r="G111" s="8"/>
      <c r="H111" s="8"/>
      <c r="I111" s="14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>
      <c r="A112" s="7"/>
      <c r="B112" s="8"/>
      <c r="C112" s="8"/>
      <c r="D112" s="8"/>
      <c r="E112" s="8"/>
      <c r="F112" s="8"/>
      <c r="G112" s="8"/>
      <c r="H112" s="8"/>
      <c r="I112" s="14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>
      <c r="A113" s="7"/>
      <c r="B113" s="8"/>
      <c r="C113" s="8"/>
      <c r="D113" s="8"/>
      <c r="E113" s="8"/>
      <c r="F113" s="8"/>
      <c r="G113" s="8"/>
      <c r="H113" s="8"/>
      <c r="I113" s="14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>
      <c r="A114" s="7"/>
      <c r="B114" s="8"/>
      <c r="C114" s="8"/>
      <c r="D114" s="8"/>
      <c r="E114" s="8"/>
      <c r="F114" s="8"/>
      <c r="G114" s="8"/>
      <c r="H114" s="8"/>
      <c r="I114" s="14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>
      <c r="A115" s="7"/>
      <c r="B115" s="8"/>
      <c r="C115" s="8"/>
      <c r="D115" s="8"/>
      <c r="E115" s="8"/>
      <c r="F115" s="8"/>
      <c r="G115" s="8"/>
      <c r="H115" s="8"/>
      <c r="I115" s="14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>
      <c r="A116" s="7"/>
      <c r="B116" s="8"/>
      <c r="C116" s="8"/>
      <c r="D116" s="8"/>
      <c r="E116" s="8"/>
      <c r="F116" s="8"/>
      <c r="G116" s="8"/>
      <c r="H116" s="8"/>
      <c r="I116" s="14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>
      <c r="A117" s="7"/>
      <c r="B117" s="8"/>
      <c r="C117" s="8"/>
      <c r="D117" s="8"/>
      <c r="E117" s="8"/>
      <c r="F117" s="8"/>
      <c r="G117" s="8"/>
      <c r="H117" s="8"/>
      <c r="I117" s="14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>
      <c r="A118" s="7"/>
      <c r="B118" s="8"/>
      <c r="C118" s="8"/>
      <c r="D118" s="8"/>
      <c r="E118" s="8"/>
      <c r="F118" s="8"/>
      <c r="G118" s="8"/>
      <c r="H118" s="8"/>
      <c r="I118" s="14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>
      <c r="A119" s="7"/>
      <c r="B119" s="8"/>
      <c r="C119" s="8"/>
      <c r="D119" s="8"/>
      <c r="E119" s="8"/>
      <c r="F119" s="8"/>
      <c r="G119" s="8"/>
      <c r="H119" s="8"/>
      <c r="I119" s="14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>
      <c r="A120" s="7"/>
      <c r="B120" s="8"/>
      <c r="C120" s="8"/>
      <c r="D120" s="8"/>
      <c r="E120" s="8"/>
      <c r="F120" s="8"/>
      <c r="G120" s="8"/>
      <c r="H120" s="8"/>
      <c r="I120" s="14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>
      <c r="A121" s="7"/>
      <c r="B121" s="8"/>
      <c r="C121" s="8"/>
      <c r="D121" s="8"/>
      <c r="E121" s="8"/>
      <c r="F121" s="8"/>
      <c r="G121" s="8"/>
      <c r="H121" s="8"/>
      <c r="I121" s="14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>
      <c r="A122" s="7"/>
      <c r="B122" s="8"/>
      <c r="C122" s="8"/>
      <c r="D122" s="8"/>
      <c r="E122" s="8"/>
      <c r="F122" s="8"/>
      <c r="G122" s="8"/>
      <c r="H122" s="8"/>
      <c r="I122" s="14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>
      <c r="A123" s="7"/>
      <c r="B123" s="8"/>
      <c r="C123" s="8"/>
      <c r="D123" s="8"/>
      <c r="E123" s="8"/>
      <c r="F123" s="8"/>
      <c r="G123" s="8"/>
      <c r="H123" s="8"/>
      <c r="I123" s="14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>
      <c r="A124" s="7"/>
      <c r="B124" s="8"/>
      <c r="C124" s="8"/>
      <c r="D124" s="8"/>
      <c r="E124" s="8"/>
      <c r="F124" s="8"/>
      <c r="G124" s="8"/>
      <c r="H124" s="8"/>
      <c r="I124" s="14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>
      <c r="A125" s="7"/>
      <c r="B125" s="8"/>
      <c r="C125" s="8"/>
      <c r="D125" s="8"/>
      <c r="E125" s="8"/>
      <c r="F125" s="8"/>
      <c r="G125" s="8"/>
      <c r="H125" s="8"/>
      <c r="I125" s="14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>
      <c r="A126" s="7"/>
      <c r="B126" s="8"/>
      <c r="C126" s="8"/>
      <c r="D126" s="8"/>
      <c r="E126" s="8"/>
      <c r="F126" s="8"/>
      <c r="G126" s="8"/>
      <c r="H126" s="8"/>
      <c r="I126" s="14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>
      <c r="A127" s="7"/>
      <c r="B127" s="8"/>
      <c r="C127" s="8"/>
      <c r="D127" s="8"/>
      <c r="E127" s="8"/>
      <c r="F127" s="8"/>
      <c r="G127" s="8"/>
      <c r="H127" s="8"/>
      <c r="I127" s="14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>
      <c r="A128" s="7"/>
      <c r="B128" s="8"/>
      <c r="C128" s="8"/>
      <c r="D128" s="8"/>
      <c r="E128" s="8"/>
      <c r="F128" s="8"/>
      <c r="G128" s="8"/>
      <c r="H128" s="8"/>
      <c r="I128" s="14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>
      <c r="A129" s="7"/>
      <c r="B129" s="8"/>
      <c r="C129" s="8"/>
      <c r="D129" s="8"/>
      <c r="E129" s="8"/>
      <c r="F129" s="8"/>
      <c r="G129" s="8"/>
      <c r="H129" s="8"/>
      <c r="I129" s="14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>
      <c r="A130" s="7"/>
      <c r="B130" s="8"/>
      <c r="C130" s="8"/>
      <c r="D130" s="8"/>
      <c r="E130" s="8"/>
      <c r="F130" s="8"/>
      <c r="G130" s="8"/>
      <c r="H130" s="8"/>
      <c r="I130" s="14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>
      <c r="A131" s="7"/>
      <c r="B131" s="8"/>
      <c r="C131" s="8"/>
      <c r="D131" s="8"/>
      <c r="E131" s="8"/>
      <c r="F131" s="8"/>
      <c r="G131" s="8"/>
      <c r="H131" s="8"/>
      <c r="I131" s="14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>
      <c r="A132" s="7"/>
      <c r="B132" s="8"/>
      <c r="C132" s="8"/>
      <c r="D132" s="8"/>
      <c r="E132" s="8"/>
      <c r="F132" s="8"/>
      <c r="G132" s="8"/>
      <c r="H132" s="8"/>
      <c r="I132" s="14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>
      <c r="A133" s="7"/>
      <c r="B133" s="8"/>
      <c r="C133" s="8"/>
      <c r="D133" s="8"/>
      <c r="E133" s="8"/>
      <c r="F133" s="8"/>
      <c r="G133" s="8"/>
      <c r="H133" s="8"/>
      <c r="I133" s="14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>
      <c r="A134" s="7"/>
      <c r="B134" s="8"/>
      <c r="C134" s="8"/>
      <c r="D134" s="8"/>
      <c r="E134" s="8"/>
      <c r="F134" s="8"/>
      <c r="G134" s="8"/>
      <c r="H134" s="8"/>
      <c r="I134" s="14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>
      <c r="A135" s="7"/>
      <c r="B135" s="8"/>
      <c r="C135" s="8"/>
      <c r="D135" s="8"/>
      <c r="E135" s="8"/>
      <c r="F135" s="8"/>
      <c r="G135" s="8"/>
      <c r="H135" s="8"/>
      <c r="I135" s="14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>
      <c r="A136" s="7"/>
      <c r="B136" s="8"/>
      <c r="C136" s="8"/>
      <c r="D136" s="8"/>
      <c r="E136" s="8"/>
      <c r="F136" s="8"/>
      <c r="G136" s="8"/>
      <c r="H136" s="8"/>
      <c r="I136" s="14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>
      <c r="A137" s="4"/>
      <c r="B137"/>
      <c r="E137"/>
      <c r="G137"/>
    </row>
    <row r="138" spans="1:22">
      <c r="A138" s="4"/>
      <c r="B138"/>
      <c r="E138"/>
      <c r="G138"/>
    </row>
    <row r="139" spans="1:22">
      <c r="A139" s="4"/>
      <c r="B139"/>
      <c r="E139"/>
      <c r="G139"/>
    </row>
    <row r="140" spans="1:22">
      <c r="A140" s="4"/>
      <c r="B140"/>
      <c r="E140"/>
      <c r="G140"/>
    </row>
    <row r="141" spans="1:22">
      <c r="A141" s="4"/>
      <c r="B141"/>
      <c r="E141"/>
      <c r="G141"/>
    </row>
    <row r="142" spans="1:22">
      <c r="A142" s="4"/>
      <c r="B142"/>
      <c r="E142"/>
      <c r="G142"/>
    </row>
    <row r="143" spans="1:22">
      <c r="A143" s="4"/>
      <c r="B143"/>
      <c r="E143"/>
      <c r="G143"/>
    </row>
    <row r="144" spans="1:22">
      <c r="A144" s="4"/>
      <c r="B144"/>
      <c r="E144"/>
      <c r="G144"/>
    </row>
    <row r="145" spans="1:7">
      <c r="A145" s="4"/>
      <c r="B145"/>
      <c r="E145"/>
      <c r="G145"/>
    </row>
    <row r="146" spans="1:7">
      <c r="A146" s="4"/>
      <c r="B146"/>
      <c r="E146"/>
      <c r="G146"/>
    </row>
    <row r="147" spans="1:7">
      <c r="A147" s="4"/>
      <c r="B147"/>
      <c r="E147"/>
      <c r="G147"/>
    </row>
    <row r="148" spans="1:7">
      <c r="A148" s="4"/>
      <c r="B148"/>
      <c r="E148"/>
      <c r="G148"/>
    </row>
    <row r="149" spans="1:7">
      <c r="A149" s="4"/>
      <c r="B149"/>
      <c r="E149"/>
      <c r="G149"/>
    </row>
    <row r="150" spans="1:7">
      <c r="A150" s="4"/>
      <c r="B150"/>
      <c r="E150"/>
      <c r="G150"/>
    </row>
    <row r="151" spans="1:7">
      <c r="A151" s="4"/>
      <c r="B151"/>
      <c r="E151"/>
      <c r="G151"/>
    </row>
    <row r="152" spans="1:7">
      <c r="A152" s="4"/>
      <c r="B152"/>
      <c r="E152"/>
      <c r="G152"/>
    </row>
    <row r="153" spans="1:7">
      <c r="A153" s="4"/>
      <c r="B153"/>
      <c r="E153"/>
      <c r="G153"/>
    </row>
    <row r="154" spans="1:7">
      <c r="A154" s="4"/>
      <c r="B154"/>
      <c r="E154"/>
      <c r="G154"/>
    </row>
    <row r="155" spans="1:7">
      <c r="A155" s="4"/>
      <c r="B155"/>
      <c r="E155"/>
      <c r="G155"/>
    </row>
    <row r="156" spans="1:7">
      <c r="A156" s="4"/>
      <c r="B156"/>
      <c r="E156"/>
      <c r="G156"/>
    </row>
    <row r="157" spans="1:7">
      <c r="A157" s="4"/>
      <c r="B157"/>
      <c r="E157"/>
      <c r="G157"/>
    </row>
    <row r="158" spans="1:7">
      <c r="A158" s="4"/>
      <c r="B158"/>
      <c r="E158"/>
      <c r="G158"/>
    </row>
    <row r="159" spans="1:7">
      <c r="A159" s="4"/>
      <c r="B159"/>
      <c r="E159"/>
      <c r="G159"/>
    </row>
    <row r="160" spans="1:7">
      <c r="A160" s="4"/>
      <c r="B160"/>
      <c r="E160"/>
      <c r="G160"/>
    </row>
    <row r="161" spans="1:7">
      <c r="A161" s="4"/>
      <c r="B161"/>
      <c r="E161"/>
      <c r="G161"/>
    </row>
    <row r="162" spans="1:7">
      <c r="A162" s="4"/>
      <c r="B162"/>
      <c r="E162"/>
      <c r="G162"/>
    </row>
    <row r="163" spans="1:7">
      <c r="A163" s="4"/>
      <c r="B163"/>
      <c r="E163"/>
      <c r="G163"/>
    </row>
    <row r="164" spans="1:7">
      <c r="A164" s="4"/>
      <c r="B164"/>
      <c r="E164"/>
      <c r="G164"/>
    </row>
    <row r="165" spans="1:7">
      <c r="A165" s="4"/>
      <c r="B165"/>
      <c r="E165"/>
      <c r="G165"/>
    </row>
    <row r="166" spans="1:7">
      <c r="A166" s="4"/>
      <c r="B166"/>
      <c r="E166"/>
      <c r="G166"/>
    </row>
    <row r="167" spans="1:7">
      <c r="A167" s="4"/>
      <c r="B167"/>
      <c r="E167"/>
      <c r="G167"/>
    </row>
    <row r="168" spans="1:7">
      <c r="A168" s="4"/>
      <c r="B168"/>
      <c r="E168"/>
      <c r="G168"/>
    </row>
    <row r="169" spans="1:7">
      <c r="A169" s="4"/>
      <c r="B169"/>
      <c r="E169"/>
      <c r="G169"/>
    </row>
    <row r="170" spans="1:7">
      <c r="A170" s="4"/>
      <c r="B170"/>
      <c r="E170"/>
      <c r="G170"/>
    </row>
    <row r="171" spans="1:7">
      <c r="A171" s="4"/>
      <c r="B171"/>
      <c r="E171"/>
      <c r="G171"/>
    </row>
    <row r="172" spans="1:7">
      <c r="A172" s="4"/>
      <c r="B172"/>
      <c r="E172"/>
      <c r="G172"/>
    </row>
    <row r="173" spans="1:7">
      <c r="A173" s="4"/>
      <c r="B173"/>
      <c r="E173"/>
      <c r="G173"/>
    </row>
    <row r="174" spans="1:7">
      <c r="A174" s="4"/>
      <c r="B174"/>
      <c r="E174"/>
      <c r="G174"/>
    </row>
    <row r="175" spans="1:7">
      <c r="A175" s="4"/>
      <c r="B175"/>
      <c r="E175"/>
      <c r="G175"/>
    </row>
    <row r="176" spans="1:7">
      <c r="A176" s="4"/>
      <c r="B176"/>
      <c r="E176"/>
      <c r="G176"/>
    </row>
    <row r="177" spans="1:7">
      <c r="A177" s="4"/>
      <c r="B177"/>
      <c r="E177"/>
      <c r="G177"/>
    </row>
    <row r="178" spans="1:7">
      <c r="A178" s="4"/>
      <c r="B178"/>
      <c r="E178"/>
      <c r="G178"/>
    </row>
    <row r="179" spans="1:7">
      <c r="A179" s="4"/>
      <c r="B179"/>
      <c r="E179"/>
      <c r="G179"/>
    </row>
    <row r="180" spans="1:7">
      <c r="A180" s="4"/>
      <c r="B180"/>
      <c r="E180"/>
      <c r="G180"/>
    </row>
    <row r="181" spans="1:7">
      <c r="A181" s="4"/>
      <c r="B181"/>
      <c r="E181"/>
      <c r="G181"/>
    </row>
    <row r="182" spans="1:7">
      <c r="A182" s="4"/>
      <c r="B182"/>
      <c r="E182"/>
      <c r="G182"/>
    </row>
    <row r="183" spans="1:7">
      <c r="A183" s="4"/>
      <c r="B183"/>
      <c r="E183"/>
      <c r="G183"/>
    </row>
    <row r="184" spans="1:7">
      <c r="A184" s="4"/>
      <c r="B184"/>
      <c r="E184"/>
      <c r="G184"/>
    </row>
    <row r="185" spans="1:7">
      <c r="A185" s="4"/>
      <c r="B185"/>
      <c r="E185"/>
      <c r="G185"/>
    </row>
    <row r="186" spans="1:7">
      <c r="A186" s="4"/>
      <c r="B186"/>
      <c r="E186"/>
      <c r="G186"/>
    </row>
    <row r="187" spans="1:7">
      <c r="A187" s="4"/>
      <c r="B187"/>
      <c r="E187"/>
      <c r="G187"/>
    </row>
    <row r="188" spans="1:7">
      <c r="A188" s="4"/>
      <c r="B188"/>
      <c r="E188"/>
      <c r="G188"/>
    </row>
    <row r="189" spans="1:7">
      <c r="A189" s="4"/>
      <c r="B189"/>
      <c r="E189"/>
      <c r="G189"/>
    </row>
    <row r="190" spans="1:7">
      <c r="A190" s="4"/>
      <c r="B190"/>
      <c r="E190"/>
      <c r="G190"/>
    </row>
    <row r="191" spans="1:7">
      <c r="A191" s="4"/>
      <c r="B191"/>
      <c r="E191"/>
      <c r="G191"/>
    </row>
    <row r="192" spans="1:7">
      <c r="A192" s="4"/>
      <c r="B192"/>
      <c r="E192"/>
      <c r="G192"/>
    </row>
    <row r="193" spans="1:7">
      <c r="A193" s="4"/>
      <c r="B193"/>
      <c r="E193"/>
      <c r="G193"/>
    </row>
    <row r="194" spans="1:7">
      <c r="A194" s="4"/>
      <c r="B194"/>
      <c r="E194"/>
      <c r="G194"/>
    </row>
    <row r="195" spans="1:7">
      <c r="A195" s="4"/>
      <c r="B195"/>
      <c r="E195"/>
      <c r="G195"/>
    </row>
    <row r="196" spans="1:7">
      <c r="A196" s="4"/>
      <c r="B196"/>
      <c r="E196"/>
      <c r="G196"/>
    </row>
    <row r="197" spans="1:7">
      <c r="A197" s="4"/>
      <c r="B197"/>
      <c r="E197"/>
      <c r="G197"/>
    </row>
    <row r="198" spans="1:7">
      <c r="A198" s="4"/>
      <c r="B198"/>
      <c r="E198"/>
      <c r="G198"/>
    </row>
    <row r="199" spans="1:7">
      <c r="A199" s="4"/>
      <c r="B199"/>
      <c r="E199"/>
      <c r="G199"/>
    </row>
    <row r="200" spans="1:7">
      <c r="A200" s="4"/>
      <c r="B200"/>
      <c r="E200"/>
      <c r="G200"/>
    </row>
    <row r="201" spans="1:7">
      <c r="A201" s="4"/>
      <c r="B201"/>
      <c r="E201"/>
      <c r="G201"/>
    </row>
    <row r="202" spans="1:7">
      <c r="A202" s="4"/>
      <c r="B202"/>
      <c r="E202"/>
      <c r="G202"/>
    </row>
    <row r="203" spans="1:7">
      <c r="A203" s="4"/>
      <c r="B203"/>
      <c r="E203"/>
      <c r="G203"/>
    </row>
    <row r="204" spans="1:7">
      <c r="A204" s="4"/>
      <c r="B204"/>
      <c r="E204"/>
      <c r="G204"/>
    </row>
    <row r="205" spans="1:7">
      <c r="A205" s="4"/>
      <c r="B205"/>
      <c r="E205"/>
      <c r="G205"/>
    </row>
    <row r="206" spans="1:7">
      <c r="A206" s="4"/>
      <c r="B206"/>
      <c r="E206"/>
      <c r="G206"/>
    </row>
    <row r="207" spans="1:7">
      <c r="A207" s="4"/>
      <c r="B207"/>
      <c r="E207"/>
      <c r="G207"/>
    </row>
    <row r="208" spans="1:7">
      <c r="A208" s="4"/>
      <c r="B208"/>
      <c r="E208"/>
      <c r="G208"/>
    </row>
    <row r="209" spans="1:7">
      <c r="A209" s="4"/>
      <c r="B209"/>
      <c r="E209"/>
      <c r="G209"/>
    </row>
    <row r="210" spans="1:7">
      <c r="A210" s="4"/>
      <c r="B210"/>
      <c r="E210"/>
      <c r="G210"/>
    </row>
    <row r="211" spans="1:7">
      <c r="A211" s="4"/>
      <c r="B211"/>
      <c r="E211"/>
      <c r="G211"/>
    </row>
    <row r="212" spans="1:7">
      <c r="A212" s="4"/>
      <c r="B212"/>
      <c r="E212"/>
      <c r="G212"/>
    </row>
    <row r="213" spans="1:7">
      <c r="A213" s="4"/>
      <c r="B213"/>
      <c r="E213"/>
      <c r="G213"/>
    </row>
    <row r="214" spans="1:7">
      <c r="A214" s="4"/>
      <c r="B214"/>
      <c r="E214"/>
      <c r="G214"/>
    </row>
    <row r="215" spans="1:7">
      <c r="A215" s="4"/>
      <c r="B215"/>
      <c r="E215"/>
      <c r="G215"/>
    </row>
    <row r="216" spans="1:7">
      <c r="A216" s="4"/>
      <c r="B216"/>
      <c r="E216"/>
      <c r="G216"/>
    </row>
    <row r="217" spans="1:7">
      <c r="A217" s="4"/>
      <c r="B217"/>
      <c r="E217"/>
      <c r="G217"/>
    </row>
    <row r="218" spans="1:7">
      <c r="A218" s="4"/>
      <c r="B218"/>
      <c r="E218"/>
      <c r="G218"/>
    </row>
    <row r="219" spans="1:7">
      <c r="A219" s="4"/>
      <c r="B219"/>
      <c r="E219"/>
      <c r="G219"/>
    </row>
    <row r="220" spans="1:7">
      <c r="A220" s="4"/>
      <c r="B220"/>
      <c r="E220"/>
      <c r="G220"/>
    </row>
    <row r="221" spans="1:7">
      <c r="A221" s="4"/>
      <c r="B221"/>
      <c r="E221"/>
      <c r="G221"/>
    </row>
    <row r="222" spans="1:7">
      <c r="A222" s="4"/>
      <c r="B222"/>
      <c r="E222"/>
      <c r="G222"/>
    </row>
    <row r="223" spans="1:7">
      <c r="A223" s="4"/>
      <c r="B223"/>
      <c r="E223"/>
      <c r="G223"/>
    </row>
    <row r="224" spans="1:7">
      <c r="A224" s="4"/>
      <c r="B224"/>
      <c r="E224"/>
      <c r="G224"/>
    </row>
    <row r="225" spans="1:7">
      <c r="A225" s="4"/>
      <c r="B225"/>
      <c r="E225"/>
      <c r="G225"/>
    </row>
    <row r="226" spans="1:7">
      <c r="A226" s="4"/>
      <c r="B226"/>
      <c r="E226"/>
      <c r="G226"/>
    </row>
    <row r="227" spans="1:7">
      <c r="A227" s="4"/>
      <c r="B227"/>
      <c r="E227"/>
      <c r="G227"/>
    </row>
    <row r="228" spans="1:7">
      <c r="A228" s="4"/>
      <c r="B228"/>
      <c r="E228"/>
      <c r="G228"/>
    </row>
    <row r="229" spans="1:7">
      <c r="A229" s="4"/>
      <c r="B229"/>
      <c r="E229"/>
      <c r="G229"/>
    </row>
    <row r="230" spans="1:7">
      <c r="A230" s="4"/>
      <c r="B230"/>
      <c r="E230"/>
      <c r="G230"/>
    </row>
    <row r="231" spans="1:7">
      <c r="A231" s="4"/>
      <c r="B231"/>
      <c r="E231"/>
      <c r="G231"/>
    </row>
    <row r="232" spans="1:7">
      <c r="A232" s="4"/>
      <c r="B232"/>
      <c r="E232"/>
      <c r="G232"/>
    </row>
    <row r="233" spans="1:7">
      <c r="A233" s="4"/>
      <c r="B233"/>
      <c r="E233"/>
      <c r="G233"/>
    </row>
    <row r="234" spans="1:7">
      <c r="A234" s="4"/>
      <c r="B234"/>
      <c r="E234"/>
      <c r="G234"/>
    </row>
    <row r="235" spans="1:7">
      <c r="A235" s="4"/>
      <c r="B235"/>
      <c r="E235"/>
      <c r="G235"/>
    </row>
    <row r="236" spans="1:7">
      <c r="A236" s="4"/>
      <c r="B236"/>
      <c r="E236"/>
      <c r="G236"/>
    </row>
    <row r="237" spans="1:7">
      <c r="A237" s="4"/>
      <c r="B237"/>
      <c r="E237"/>
      <c r="G237"/>
    </row>
    <row r="238" spans="1:7">
      <c r="A238" s="4"/>
      <c r="B238"/>
      <c r="E238"/>
      <c r="G238"/>
    </row>
    <row r="239" spans="1:7">
      <c r="A239" s="4"/>
      <c r="B239"/>
      <c r="E239"/>
      <c r="G239"/>
    </row>
    <row r="240" spans="1:7">
      <c r="A240" s="4"/>
      <c r="B240"/>
      <c r="E240"/>
      <c r="G240"/>
    </row>
    <row r="241" spans="1:7">
      <c r="A241" s="4"/>
      <c r="B241"/>
      <c r="E241"/>
      <c r="G241"/>
    </row>
    <row r="242" spans="1:7">
      <c r="A242" s="4"/>
      <c r="B242"/>
      <c r="E242"/>
      <c r="G242"/>
    </row>
    <row r="243" spans="1:7">
      <c r="A243" s="4"/>
      <c r="B243"/>
      <c r="E243"/>
      <c r="G243"/>
    </row>
    <row r="244" spans="1:7">
      <c r="A244" s="4"/>
      <c r="B244"/>
      <c r="E244"/>
      <c r="G244"/>
    </row>
    <row r="245" spans="1:7">
      <c r="A245" s="4"/>
      <c r="B245"/>
      <c r="E245"/>
      <c r="G245"/>
    </row>
    <row r="246" spans="1:7">
      <c r="A246" s="4"/>
      <c r="B246"/>
      <c r="E246"/>
      <c r="G246"/>
    </row>
    <row r="247" spans="1:7">
      <c r="A247" s="4"/>
      <c r="B247"/>
      <c r="E247"/>
      <c r="G247"/>
    </row>
    <row r="248" spans="1:7">
      <c r="A248" s="4"/>
      <c r="B248"/>
      <c r="E248"/>
      <c r="G248"/>
    </row>
    <row r="249" spans="1:7">
      <c r="A249" s="4"/>
      <c r="B249"/>
      <c r="E249"/>
      <c r="G249"/>
    </row>
    <row r="250" spans="1:7">
      <c r="A250" s="4"/>
      <c r="B250"/>
      <c r="E250"/>
      <c r="G250"/>
    </row>
    <row r="251" spans="1:7">
      <c r="A251" s="4"/>
      <c r="B251"/>
      <c r="E251"/>
      <c r="G251"/>
    </row>
    <row r="252" spans="1:7">
      <c r="A252" s="4"/>
      <c r="B252"/>
      <c r="E252"/>
      <c r="G252"/>
    </row>
    <row r="253" spans="1:7">
      <c r="A253" s="4"/>
      <c r="B253"/>
      <c r="E253"/>
      <c r="G253"/>
    </row>
    <row r="254" spans="1:7">
      <c r="A254" s="4"/>
      <c r="B254"/>
      <c r="E254"/>
      <c r="G254"/>
    </row>
    <row r="255" spans="1:7">
      <c r="A255" s="4"/>
      <c r="B255"/>
      <c r="E255"/>
      <c r="G255"/>
    </row>
    <row r="256" spans="1:7">
      <c r="A256" s="4"/>
      <c r="B256"/>
      <c r="E256"/>
      <c r="G256"/>
    </row>
    <row r="257" spans="1:7">
      <c r="A257" s="4"/>
      <c r="B257"/>
      <c r="E257"/>
      <c r="G257"/>
    </row>
    <row r="258" spans="1:7">
      <c r="A258" s="4"/>
      <c r="B258"/>
      <c r="E258"/>
      <c r="G258"/>
    </row>
    <row r="259" spans="1:7">
      <c r="A259" s="4"/>
      <c r="B259"/>
      <c r="E259"/>
      <c r="G259"/>
    </row>
    <row r="260" spans="1:7">
      <c r="A260" s="4"/>
      <c r="B260"/>
      <c r="E260"/>
      <c r="G260"/>
    </row>
    <row r="261" spans="1:7">
      <c r="A261" s="4"/>
      <c r="B261"/>
      <c r="E261"/>
      <c r="G261"/>
    </row>
    <row r="262" spans="1:7">
      <c r="A262" s="4"/>
      <c r="B262"/>
      <c r="E262"/>
      <c r="G262"/>
    </row>
    <row r="263" spans="1:7">
      <c r="A263" s="4"/>
      <c r="B263"/>
      <c r="E263"/>
      <c r="G263"/>
    </row>
    <row r="264" spans="1:7">
      <c r="A264" s="4"/>
      <c r="B264"/>
      <c r="E264"/>
      <c r="G264"/>
    </row>
    <row r="265" spans="1:7">
      <c r="A265" s="4"/>
      <c r="B265"/>
      <c r="E265"/>
      <c r="G265"/>
    </row>
    <row r="266" spans="1:7">
      <c r="A266" s="4"/>
      <c r="B266"/>
      <c r="E266"/>
      <c r="G266"/>
    </row>
    <row r="267" spans="1:7">
      <c r="A267" s="4"/>
      <c r="B267"/>
      <c r="E267"/>
      <c r="G267"/>
    </row>
    <row r="268" spans="1:7">
      <c r="A268" s="4"/>
      <c r="B268"/>
      <c r="E268"/>
      <c r="G268"/>
    </row>
    <row r="269" spans="1:7">
      <c r="A269" s="4"/>
      <c r="B269"/>
      <c r="E269"/>
      <c r="G269"/>
    </row>
    <row r="270" spans="1:7">
      <c r="A270" s="4"/>
      <c r="B270"/>
      <c r="E270"/>
      <c r="G270"/>
    </row>
    <row r="271" spans="1:7">
      <c r="A271" s="4"/>
      <c r="B271"/>
      <c r="E271"/>
      <c r="G271"/>
    </row>
    <row r="272" spans="1:7">
      <c r="A272" s="4"/>
      <c r="B272"/>
      <c r="E272"/>
      <c r="G272"/>
    </row>
    <row r="273" spans="1:7">
      <c r="A273" s="4"/>
      <c r="B273"/>
      <c r="E273"/>
      <c r="G273"/>
    </row>
    <row r="274" spans="1:7">
      <c r="A274" s="4"/>
      <c r="B274"/>
      <c r="E274"/>
      <c r="G274"/>
    </row>
    <row r="275" spans="1:7">
      <c r="A275" s="4"/>
      <c r="B275"/>
      <c r="E275"/>
      <c r="G275"/>
    </row>
    <row r="276" spans="1:7">
      <c r="A276" s="4"/>
      <c r="B276"/>
      <c r="E276"/>
      <c r="G276"/>
    </row>
    <row r="277" spans="1:7">
      <c r="A277" s="4"/>
      <c r="B277"/>
      <c r="E277"/>
      <c r="G277"/>
    </row>
    <row r="278" spans="1:7">
      <c r="A278" s="4"/>
      <c r="B278"/>
      <c r="E278"/>
      <c r="G278"/>
    </row>
    <row r="279" spans="1:7">
      <c r="A279" s="4"/>
      <c r="B279"/>
      <c r="E279"/>
      <c r="G279"/>
    </row>
    <row r="280" spans="1:7">
      <c r="A280" s="4"/>
      <c r="B280"/>
      <c r="E280"/>
      <c r="G280"/>
    </row>
    <row r="281" spans="1:7">
      <c r="A281" s="4"/>
      <c r="B281"/>
      <c r="E281"/>
      <c r="G281"/>
    </row>
    <row r="282" spans="1:7">
      <c r="A282" s="4"/>
      <c r="B282"/>
      <c r="E282"/>
      <c r="G282"/>
    </row>
    <row r="283" spans="1:7">
      <c r="A283" s="4"/>
      <c r="B283"/>
      <c r="E283"/>
      <c r="G283"/>
    </row>
    <row r="284" spans="1:7">
      <c r="A284" s="4"/>
      <c r="B284"/>
      <c r="E284"/>
      <c r="G284"/>
    </row>
    <row r="285" spans="1:7">
      <c r="A285" s="4"/>
      <c r="B285"/>
      <c r="E285"/>
      <c r="G285"/>
    </row>
    <row r="286" spans="1:7">
      <c r="A286" s="4"/>
      <c r="B286"/>
      <c r="E286"/>
      <c r="G286"/>
    </row>
    <row r="287" spans="1:7">
      <c r="A287" s="4"/>
      <c r="B287"/>
      <c r="E287"/>
      <c r="G287"/>
    </row>
    <row r="288" spans="1:7">
      <c r="A288" s="4"/>
      <c r="B288"/>
      <c r="E288"/>
      <c r="G288"/>
    </row>
    <row r="289" spans="1:7">
      <c r="A289" s="4"/>
      <c r="B289"/>
      <c r="E289"/>
      <c r="G289"/>
    </row>
    <row r="290" spans="1:7">
      <c r="A290" s="4"/>
      <c r="B290"/>
      <c r="E290"/>
      <c r="G290"/>
    </row>
    <row r="291" spans="1:7">
      <c r="A291" s="4"/>
      <c r="B291"/>
      <c r="E291"/>
      <c r="G291"/>
    </row>
    <row r="292" spans="1:7">
      <c r="A292" s="4"/>
      <c r="B292"/>
      <c r="E292"/>
      <c r="G292"/>
    </row>
    <row r="293" spans="1:7">
      <c r="A293" s="4"/>
      <c r="B293"/>
      <c r="E293"/>
      <c r="G293"/>
    </row>
    <row r="294" spans="1:7">
      <c r="A294" s="4"/>
      <c r="B294"/>
      <c r="E294"/>
      <c r="G294"/>
    </row>
    <row r="295" spans="1:7">
      <c r="A295" s="4"/>
      <c r="B295"/>
      <c r="E295"/>
      <c r="G295"/>
    </row>
    <row r="296" spans="1:7">
      <c r="A296" s="4"/>
      <c r="B296"/>
      <c r="E296"/>
      <c r="G296"/>
    </row>
    <row r="297" spans="1:7">
      <c r="A297" s="4"/>
      <c r="B297"/>
      <c r="E297"/>
      <c r="G297"/>
    </row>
    <row r="298" spans="1:7">
      <c r="A298" s="4"/>
      <c r="B298"/>
      <c r="E298"/>
      <c r="G298"/>
    </row>
    <row r="299" spans="1:7">
      <c r="A299" s="4"/>
      <c r="B299"/>
      <c r="E299"/>
      <c r="G299"/>
    </row>
    <row r="300" spans="1:7">
      <c r="A300" s="4"/>
      <c r="B300"/>
      <c r="E300"/>
      <c r="G300"/>
    </row>
    <row r="301" spans="1:7">
      <c r="A301" s="4"/>
      <c r="B301"/>
      <c r="E301"/>
      <c r="G301"/>
    </row>
    <row r="302" spans="1:7">
      <c r="A302" s="4"/>
      <c r="B302"/>
      <c r="E302"/>
      <c r="G302"/>
    </row>
    <row r="303" spans="1:7">
      <c r="A303" s="4"/>
      <c r="B303"/>
      <c r="E303"/>
      <c r="G303"/>
    </row>
    <row r="304" spans="1:7">
      <c r="A304" s="4"/>
      <c r="B304"/>
      <c r="E304"/>
      <c r="G304"/>
    </row>
    <row r="305" spans="1:7">
      <c r="A305" s="4"/>
      <c r="B305"/>
      <c r="E305"/>
      <c r="G305"/>
    </row>
    <row r="306" spans="1:7">
      <c r="A306" s="4"/>
      <c r="B306"/>
      <c r="E306"/>
      <c r="G306"/>
    </row>
    <row r="307" spans="1:7">
      <c r="A307" s="4"/>
      <c r="B307"/>
      <c r="E307"/>
      <c r="G307"/>
    </row>
    <row r="308" spans="1:7">
      <c r="A308" s="4"/>
      <c r="B308"/>
      <c r="E308"/>
      <c r="G308"/>
    </row>
    <row r="309" spans="1:7">
      <c r="A309" s="4"/>
      <c r="B309"/>
      <c r="E309"/>
      <c r="G309"/>
    </row>
    <row r="310" spans="1:7">
      <c r="A310" s="4"/>
      <c r="B310"/>
      <c r="E310"/>
      <c r="G310"/>
    </row>
    <row r="311" spans="1:7">
      <c r="A311" s="4"/>
      <c r="B311"/>
      <c r="E311"/>
      <c r="G311"/>
    </row>
    <row r="312" spans="1:7">
      <c r="A312" s="4"/>
      <c r="B312"/>
      <c r="E312"/>
      <c r="G312"/>
    </row>
    <row r="313" spans="1:7">
      <c r="A313" s="4"/>
      <c r="B313"/>
      <c r="E313"/>
      <c r="G313"/>
    </row>
    <row r="314" spans="1:7">
      <c r="A314" s="4"/>
      <c r="B314"/>
      <c r="E314"/>
      <c r="G314"/>
    </row>
    <row r="315" spans="1:7">
      <c r="A315" s="4"/>
      <c r="B315"/>
      <c r="E315"/>
      <c r="G315"/>
    </row>
    <row r="316" spans="1:7">
      <c r="A316" s="4"/>
      <c r="B316"/>
      <c r="E316"/>
      <c r="G316"/>
    </row>
    <row r="317" spans="1:7">
      <c r="A317" s="4"/>
      <c r="B317"/>
      <c r="E317"/>
      <c r="G317"/>
    </row>
    <row r="318" spans="1:7">
      <c r="A318" s="4"/>
      <c r="B318"/>
      <c r="E318"/>
      <c r="G318"/>
    </row>
    <row r="319" spans="1:7">
      <c r="A319" s="4"/>
      <c r="B319"/>
      <c r="E319"/>
      <c r="G319"/>
    </row>
    <row r="320" spans="1:7">
      <c r="A320" s="4"/>
      <c r="B320"/>
      <c r="E320"/>
      <c r="G320"/>
    </row>
    <row r="321" spans="1:7">
      <c r="A321" s="4"/>
      <c r="B321"/>
      <c r="E321"/>
      <c r="G321"/>
    </row>
    <row r="322" spans="1:7">
      <c r="A322" s="4"/>
      <c r="B322"/>
      <c r="E322"/>
      <c r="G322"/>
    </row>
    <row r="323" spans="1:7">
      <c r="A323" s="4"/>
      <c r="B323"/>
      <c r="E323"/>
      <c r="G323"/>
    </row>
    <row r="324" spans="1:7">
      <c r="A324" s="4"/>
      <c r="B324"/>
      <c r="E324"/>
      <c r="G324"/>
    </row>
    <row r="325" spans="1:7">
      <c r="A325" s="4"/>
      <c r="B325"/>
      <c r="E325"/>
      <c r="G325"/>
    </row>
    <row r="326" spans="1:7">
      <c r="A326" s="4"/>
      <c r="B326"/>
      <c r="E326"/>
      <c r="G326"/>
    </row>
    <row r="327" spans="1:7">
      <c r="A327" s="4"/>
      <c r="B327"/>
      <c r="E327"/>
      <c r="G327"/>
    </row>
    <row r="328" spans="1:7">
      <c r="A328" s="4"/>
      <c r="B328"/>
      <c r="E328"/>
      <c r="G328"/>
    </row>
    <row r="329" spans="1:7">
      <c r="A329" s="4"/>
      <c r="B329"/>
      <c r="E329"/>
      <c r="G329"/>
    </row>
    <row r="330" spans="1:7">
      <c r="A330" s="4"/>
      <c r="B330"/>
      <c r="E330"/>
      <c r="G330"/>
    </row>
    <row r="331" spans="1:7">
      <c r="A331" s="4"/>
      <c r="B331"/>
      <c r="E331"/>
      <c r="G331"/>
    </row>
    <row r="332" spans="1:7">
      <c r="A332" s="4"/>
      <c r="B332"/>
      <c r="E332"/>
      <c r="G332"/>
    </row>
    <row r="333" spans="1:7">
      <c r="A333" s="4"/>
      <c r="B333"/>
      <c r="E333"/>
      <c r="G333"/>
    </row>
    <row r="334" spans="1:7">
      <c r="A334" s="4"/>
      <c r="B334"/>
      <c r="E334"/>
      <c r="G334"/>
    </row>
    <row r="335" spans="1:7">
      <c r="A335" s="4"/>
      <c r="B335"/>
      <c r="E335"/>
      <c r="G335"/>
    </row>
    <row r="336" spans="1:7">
      <c r="A336" s="4"/>
      <c r="B336"/>
      <c r="E336"/>
      <c r="G336"/>
    </row>
    <row r="337" spans="1:7">
      <c r="A337" s="4"/>
      <c r="B337"/>
      <c r="E337"/>
      <c r="G337"/>
    </row>
    <row r="338" spans="1:7">
      <c r="A338" s="4"/>
      <c r="B338"/>
      <c r="E338"/>
      <c r="G338"/>
    </row>
    <row r="339" spans="1:7">
      <c r="A339" s="4"/>
      <c r="B339"/>
      <c r="E339"/>
      <c r="G339"/>
    </row>
    <row r="340" spans="1:7">
      <c r="A340" s="4"/>
      <c r="B340"/>
      <c r="E340"/>
      <c r="G340"/>
    </row>
    <row r="341" spans="1:7">
      <c r="A341" s="4"/>
      <c r="B341"/>
      <c r="E341"/>
      <c r="G341"/>
    </row>
    <row r="342" spans="1:7">
      <c r="A342" s="4"/>
      <c r="B342"/>
      <c r="E342"/>
      <c r="G342"/>
    </row>
    <row r="343" spans="1:7">
      <c r="A343" s="4"/>
      <c r="B343"/>
      <c r="E343"/>
      <c r="G343"/>
    </row>
    <row r="344" spans="1:7">
      <c r="A344" s="4"/>
      <c r="B344"/>
      <c r="E344"/>
      <c r="G344"/>
    </row>
    <row r="345" spans="1:7">
      <c r="A345" s="4"/>
      <c r="B345"/>
      <c r="E345"/>
      <c r="G345"/>
    </row>
    <row r="346" spans="1:7">
      <c r="A346" s="4"/>
      <c r="B346"/>
      <c r="E346"/>
      <c r="G346"/>
    </row>
    <row r="347" spans="1:7">
      <c r="A347" s="4"/>
      <c r="B347"/>
      <c r="E347"/>
      <c r="G347"/>
    </row>
    <row r="348" spans="1:7">
      <c r="A348" s="4"/>
      <c r="B348"/>
      <c r="E348"/>
      <c r="G348"/>
    </row>
    <row r="349" spans="1:7">
      <c r="A349" s="4"/>
      <c r="B349"/>
      <c r="E349"/>
      <c r="G349"/>
    </row>
    <row r="350" spans="1:7">
      <c r="A350" s="4"/>
      <c r="B350"/>
      <c r="E350"/>
      <c r="G350"/>
    </row>
    <row r="351" spans="1:7">
      <c r="A351" s="4"/>
      <c r="B351"/>
      <c r="E351"/>
      <c r="G351"/>
    </row>
    <row r="352" spans="1:7">
      <c r="A352" s="4"/>
      <c r="B352"/>
      <c r="E352"/>
      <c r="G352"/>
    </row>
    <row r="353" spans="1:7">
      <c r="A353" s="4"/>
      <c r="B353"/>
      <c r="E353"/>
      <c r="G353"/>
    </row>
    <row r="354" spans="1:7">
      <c r="A354" s="4"/>
      <c r="B354"/>
      <c r="E354"/>
      <c r="G354"/>
    </row>
    <row r="355" spans="1:7">
      <c r="A355" s="4"/>
      <c r="B355"/>
      <c r="E355"/>
      <c r="G355"/>
    </row>
    <row r="356" spans="1:7">
      <c r="A356" s="4"/>
      <c r="B356"/>
      <c r="E356"/>
      <c r="G356"/>
    </row>
    <row r="357" spans="1:7">
      <c r="A357" s="4"/>
      <c r="B357"/>
      <c r="E357"/>
      <c r="G357"/>
    </row>
    <row r="358" spans="1:7">
      <c r="A358" s="4"/>
      <c r="B358"/>
      <c r="E358"/>
      <c r="G358"/>
    </row>
    <row r="359" spans="1:7">
      <c r="A359" s="4"/>
      <c r="B359"/>
      <c r="E359"/>
      <c r="G359"/>
    </row>
    <row r="360" spans="1:7">
      <c r="A360" s="4"/>
      <c r="B360"/>
      <c r="E360"/>
      <c r="G360"/>
    </row>
    <row r="361" spans="1:7">
      <c r="A361" s="4"/>
      <c r="B361"/>
      <c r="E361"/>
      <c r="G361"/>
    </row>
    <row r="362" spans="1:7">
      <c r="A362" s="4"/>
      <c r="B362"/>
      <c r="E362"/>
      <c r="G362"/>
    </row>
    <row r="363" spans="1:7">
      <c r="A363" s="4"/>
      <c r="B363"/>
      <c r="E363"/>
      <c r="G363"/>
    </row>
    <row r="364" spans="1:7">
      <c r="A364" s="4"/>
      <c r="B364"/>
      <c r="E364"/>
      <c r="G364"/>
    </row>
    <row r="365" spans="1:7">
      <c r="A365" s="4"/>
      <c r="B365"/>
      <c r="E365"/>
      <c r="G365"/>
    </row>
    <row r="366" spans="1:7">
      <c r="A366" s="4"/>
      <c r="B366"/>
      <c r="E366"/>
      <c r="G366"/>
    </row>
    <row r="367" spans="1:7">
      <c r="A367" s="4"/>
      <c r="B367"/>
      <c r="E367"/>
      <c r="G367"/>
    </row>
    <row r="368" spans="1:7">
      <c r="A368" s="4"/>
      <c r="B368"/>
      <c r="E368"/>
      <c r="G368"/>
    </row>
    <row r="369" spans="1:7">
      <c r="A369" s="4"/>
      <c r="B369"/>
      <c r="E369"/>
      <c r="G369"/>
    </row>
    <row r="370" spans="1:7">
      <c r="A370" s="4"/>
      <c r="B370"/>
      <c r="E370"/>
      <c r="G370"/>
    </row>
    <row r="371" spans="1:7">
      <c r="A371" s="4"/>
      <c r="B371"/>
      <c r="E371"/>
      <c r="G371"/>
    </row>
    <row r="372" spans="1:7">
      <c r="A372" s="4"/>
      <c r="B372"/>
      <c r="E372"/>
      <c r="G372"/>
    </row>
    <row r="373" spans="1:7">
      <c r="A373" s="4"/>
      <c r="B373"/>
      <c r="E373"/>
      <c r="G373"/>
    </row>
    <row r="374" spans="1:7">
      <c r="A374" s="4"/>
      <c r="B374"/>
      <c r="E374"/>
      <c r="G374"/>
    </row>
    <row r="375" spans="1:7">
      <c r="A375" s="4"/>
      <c r="B375"/>
      <c r="E375"/>
      <c r="G375"/>
    </row>
    <row r="376" spans="1:7">
      <c r="A376" s="4"/>
      <c r="B376"/>
      <c r="E376"/>
      <c r="G376"/>
    </row>
    <row r="377" spans="1:7">
      <c r="A377" s="4"/>
      <c r="B377"/>
      <c r="E377"/>
      <c r="G377"/>
    </row>
    <row r="378" spans="1:7">
      <c r="A378" s="4"/>
      <c r="B378"/>
      <c r="E378"/>
      <c r="G378"/>
    </row>
    <row r="379" spans="1:7">
      <c r="A379" s="4"/>
      <c r="B379"/>
      <c r="E379"/>
      <c r="G379"/>
    </row>
    <row r="380" spans="1:7">
      <c r="A380" s="4"/>
      <c r="B380"/>
      <c r="E380"/>
      <c r="G380"/>
    </row>
    <row r="381" spans="1:7">
      <c r="A381" s="4"/>
      <c r="B381"/>
      <c r="E381"/>
      <c r="G381"/>
    </row>
    <row r="382" spans="1:7">
      <c r="A382" s="4"/>
      <c r="B382"/>
      <c r="E382"/>
      <c r="G382"/>
    </row>
    <row r="383" spans="1:7">
      <c r="A383" s="4"/>
      <c r="B383"/>
      <c r="E383"/>
      <c r="G383"/>
    </row>
    <row r="384" spans="1:7">
      <c r="A384" s="4"/>
      <c r="B384"/>
      <c r="E384"/>
      <c r="G384"/>
    </row>
    <row r="385" spans="1:7">
      <c r="A385" s="4"/>
      <c r="B385"/>
      <c r="E385"/>
      <c r="G385"/>
    </row>
    <row r="386" spans="1:7">
      <c r="A386" s="4"/>
      <c r="B386"/>
      <c r="E386"/>
      <c r="G386"/>
    </row>
    <row r="387" spans="1:7">
      <c r="A387" s="4"/>
      <c r="B387"/>
      <c r="E387"/>
      <c r="G387"/>
    </row>
    <row r="388" spans="1:7">
      <c r="A388" s="4"/>
      <c r="B388"/>
      <c r="E388"/>
      <c r="G388"/>
    </row>
    <row r="389" spans="1:7">
      <c r="A389" s="4"/>
      <c r="B389"/>
      <c r="E389"/>
      <c r="G389"/>
    </row>
    <row r="390" spans="1:7">
      <c r="A390" s="4"/>
      <c r="B390"/>
      <c r="E390"/>
      <c r="G390"/>
    </row>
    <row r="391" spans="1:7">
      <c r="A391" s="4"/>
      <c r="B391"/>
      <c r="E391"/>
      <c r="G391"/>
    </row>
    <row r="392" spans="1:7">
      <c r="A392" s="4"/>
      <c r="B392"/>
      <c r="E392"/>
      <c r="G392"/>
    </row>
    <row r="393" spans="1:7">
      <c r="A393" s="4"/>
      <c r="B393"/>
      <c r="E393"/>
      <c r="G393"/>
    </row>
    <row r="394" spans="1:7">
      <c r="A394" s="4"/>
      <c r="B394"/>
      <c r="E394"/>
      <c r="G394"/>
    </row>
    <row r="395" spans="1:7">
      <c r="A395" s="4"/>
      <c r="B395"/>
      <c r="E395"/>
      <c r="G395"/>
    </row>
    <row r="396" spans="1:7">
      <c r="A396" s="4"/>
      <c r="B396"/>
      <c r="E396"/>
      <c r="G396"/>
    </row>
    <row r="397" spans="1:7">
      <c r="A397" s="4"/>
      <c r="B397"/>
      <c r="E397"/>
      <c r="G397"/>
    </row>
    <row r="398" spans="1:7">
      <c r="A398" s="4"/>
      <c r="B398"/>
      <c r="E398"/>
      <c r="G398"/>
    </row>
    <row r="399" spans="1:7">
      <c r="A399" s="4"/>
      <c r="B399"/>
      <c r="E399"/>
      <c r="G399"/>
    </row>
    <row r="400" spans="1:7">
      <c r="A400" s="4"/>
      <c r="B400"/>
      <c r="E400"/>
      <c r="G400"/>
    </row>
    <row r="401" spans="1:7">
      <c r="A401" s="4"/>
      <c r="B401"/>
      <c r="E401"/>
      <c r="G401"/>
    </row>
    <row r="402" spans="1:7">
      <c r="A402" s="4"/>
      <c r="B402"/>
      <c r="E402"/>
      <c r="G402"/>
    </row>
    <row r="403" spans="1:7">
      <c r="A403" s="4"/>
      <c r="B403"/>
      <c r="E403"/>
      <c r="G403"/>
    </row>
    <row r="404" spans="1:7">
      <c r="A404" s="4"/>
      <c r="B404"/>
      <c r="E404"/>
      <c r="G404"/>
    </row>
    <row r="405" spans="1:7">
      <c r="A405" s="4"/>
      <c r="B405"/>
      <c r="E405"/>
      <c r="G405"/>
    </row>
    <row r="406" spans="1:7">
      <c r="A406" s="4"/>
      <c r="B406"/>
      <c r="E406"/>
      <c r="G406"/>
    </row>
    <row r="407" spans="1:7">
      <c r="A407" s="4"/>
      <c r="B407"/>
      <c r="E407"/>
      <c r="G407"/>
    </row>
    <row r="408" spans="1:7">
      <c r="A408" s="4"/>
      <c r="B408"/>
      <c r="E408"/>
      <c r="G408"/>
    </row>
    <row r="409" spans="1:7">
      <c r="A409" s="4"/>
      <c r="B409"/>
      <c r="E409"/>
      <c r="G409"/>
    </row>
    <row r="410" spans="1:7">
      <c r="A410" s="4"/>
      <c r="B410"/>
      <c r="E410"/>
      <c r="G410"/>
    </row>
    <row r="411" spans="1:7">
      <c r="A411" s="4"/>
      <c r="B411"/>
      <c r="E411"/>
      <c r="G411"/>
    </row>
    <row r="412" spans="1:7">
      <c r="A412" s="4"/>
      <c r="B412"/>
      <c r="E412"/>
      <c r="G412"/>
    </row>
    <row r="413" spans="1:7">
      <c r="A413" s="4"/>
      <c r="B413"/>
      <c r="E413"/>
      <c r="G413"/>
    </row>
    <row r="414" spans="1:7">
      <c r="A414" s="4"/>
      <c r="B414"/>
      <c r="E414"/>
      <c r="G414"/>
    </row>
    <row r="415" spans="1:7">
      <c r="A415" s="4"/>
      <c r="B415"/>
      <c r="E415"/>
      <c r="G415"/>
    </row>
    <row r="416" spans="1:7">
      <c r="A416" s="4"/>
      <c r="B416"/>
      <c r="E416"/>
      <c r="G416"/>
    </row>
    <row r="417" spans="1:7">
      <c r="A417" s="4"/>
      <c r="B417"/>
      <c r="E417"/>
      <c r="G417"/>
    </row>
    <row r="418" spans="1:7">
      <c r="A418" s="4"/>
      <c r="B418"/>
      <c r="E418"/>
      <c r="G418"/>
    </row>
    <row r="419" spans="1:7">
      <c r="A419" s="4"/>
      <c r="B419"/>
      <c r="E419"/>
      <c r="G419"/>
    </row>
    <row r="420" spans="1:7">
      <c r="A420" s="4"/>
      <c r="B420"/>
      <c r="E420"/>
      <c r="G420"/>
    </row>
    <row r="421" spans="1:7">
      <c r="A421" s="4"/>
      <c r="B421"/>
      <c r="E421"/>
      <c r="G421"/>
    </row>
    <row r="422" spans="1:7">
      <c r="A422" s="4"/>
      <c r="B422"/>
      <c r="E422"/>
      <c r="G422"/>
    </row>
    <row r="423" spans="1:7">
      <c r="A423" s="4"/>
      <c r="B423"/>
      <c r="E423"/>
      <c r="G423"/>
    </row>
    <row r="424" spans="1:7">
      <c r="A424" s="4"/>
      <c r="B424"/>
      <c r="E424"/>
      <c r="G424"/>
    </row>
    <row r="425" spans="1:7">
      <c r="A425" s="4"/>
      <c r="B425"/>
      <c r="E425"/>
      <c r="G425"/>
    </row>
    <row r="426" spans="1:7">
      <c r="A426" s="4"/>
      <c r="B426"/>
      <c r="E426"/>
      <c r="G426"/>
    </row>
    <row r="427" spans="1:7">
      <c r="A427" s="4"/>
      <c r="B427"/>
      <c r="E427"/>
      <c r="G427"/>
    </row>
    <row r="428" spans="1:7">
      <c r="A428" s="4"/>
      <c r="B428"/>
      <c r="E428"/>
      <c r="G428"/>
    </row>
    <row r="429" spans="1:7">
      <c r="A429" s="4"/>
      <c r="B429"/>
      <c r="E429"/>
      <c r="G429"/>
    </row>
    <row r="430" spans="1:7">
      <c r="A430" s="4"/>
      <c r="B430"/>
      <c r="E430"/>
      <c r="G430"/>
    </row>
    <row r="431" spans="1:7">
      <c r="A431" s="4"/>
      <c r="B431"/>
      <c r="E431"/>
      <c r="G431"/>
    </row>
    <row r="432" spans="1:7">
      <c r="A432" s="4"/>
      <c r="B432"/>
      <c r="E432"/>
      <c r="G432"/>
    </row>
    <row r="433" spans="1:7">
      <c r="A433" s="4"/>
      <c r="B433"/>
      <c r="E433"/>
      <c r="G433"/>
    </row>
    <row r="434" spans="1:7">
      <c r="A434" s="4"/>
      <c r="B434"/>
      <c r="E434"/>
      <c r="G434"/>
    </row>
    <row r="435" spans="1:7">
      <c r="A435" s="4"/>
      <c r="B435"/>
      <c r="E435"/>
      <c r="G435"/>
    </row>
    <row r="436" spans="1:7">
      <c r="A436" s="4"/>
      <c r="B436"/>
      <c r="E436"/>
      <c r="G436"/>
    </row>
    <row r="437" spans="1:7">
      <c r="A437" s="4"/>
      <c r="B437"/>
      <c r="E437"/>
      <c r="G437"/>
    </row>
    <row r="438" spans="1:7">
      <c r="A438" s="4"/>
      <c r="B438"/>
      <c r="E438"/>
      <c r="G438"/>
    </row>
    <row r="439" spans="1:7">
      <c r="A439" s="4"/>
      <c r="B439"/>
      <c r="E439"/>
      <c r="G439"/>
    </row>
    <row r="440" spans="1:7">
      <c r="A440" s="4"/>
      <c r="B440"/>
      <c r="E440"/>
      <c r="G440"/>
    </row>
    <row r="441" spans="1:7">
      <c r="A441" s="4"/>
      <c r="B441"/>
      <c r="E441"/>
      <c r="G441"/>
    </row>
    <row r="442" spans="1:7">
      <c r="A442" s="4"/>
      <c r="B442"/>
      <c r="E442"/>
      <c r="G442"/>
    </row>
    <row r="443" spans="1:7">
      <c r="A443" s="4"/>
      <c r="B443"/>
      <c r="E443"/>
      <c r="G443"/>
    </row>
    <row r="444" spans="1:7">
      <c r="A444" s="4"/>
      <c r="B444"/>
      <c r="E444"/>
      <c r="G444"/>
    </row>
    <row r="445" spans="1:7">
      <c r="A445" s="4"/>
      <c r="B445"/>
      <c r="E445"/>
      <c r="G445"/>
    </row>
    <row r="446" spans="1:7">
      <c r="A446" s="4"/>
      <c r="B446"/>
      <c r="E446"/>
      <c r="G446"/>
    </row>
    <row r="447" spans="1:7">
      <c r="A447" s="4"/>
      <c r="B447"/>
      <c r="E447"/>
      <c r="G447"/>
    </row>
    <row r="448" spans="1:7">
      <c r="A448" s="4"/>
      <c r="B448"/>
      <c r="E448"/>
      <c r="G448"/>
    </row>
    <row r="449" spans="1:7">
      <c r="A449" s="4"/>
      <c r="B449"/>
      <c r="E449"/>
      <c r="G449"/>
    </row>
    <row r="450" spans="1:7">
      <c r="A450" s="4"/>
      <c r="B450"/>
      <c r="E450"/>
      <c r="G450"/>
    </row>
    <row r="451" spans="1:7">
      <c r="A451" s="4"/>
      <c r="B451"/>
      <c r="E451"/>
      <c r="G451"/>
    </row>
    <row r="452" spans="1:7">
      <c r="A452" s="4"/>
      <c r="B452"/>
      <c r="E452"/>
      <c r="G452"/>
    </row>
    <row r="453" spans="1:7">
      <c r="A453" s="4"/>
      <c r="B453"/>
      <c r="E453"/>
      <c r="G453"/>
    </row>
    <row r="454" spans="1:7">
      <c r="A454" s="4"/>
      <c r="B454"/>
      <c r="E454"/>
      <c r="G454"/>
    </row>
    <row r="455" spans="1:7">
      <c r="A455" s="4"/>
      <c r="B455"/>
      <c r="E455"/>
      <c r="G455"/>
    </row>
    <row r="456" spans="1:7">
      <c r="A456" s="4"/>
      <c r="B456"/>
      <c r="E456"/>
      <c r="G456"/>
    </row>
    <row r="457" spans="1:7">
      <c r="A457" s="4"/>
      <c r="B457"/>
      <c r="E457"/>
      <c r="G457"/>
    </row>
    <row r="458" spans="1:7">
      <c r="A458" s="4"/>
      <c r="B458"/>
      <c r="E458"/>
      <c r="G458"/>
    </row>
    <row r="459" spans="1:7">
      <c r="A459" s="4"/>
      <c r="B459"/>
      <c r="E459"/>
      <c r="G459"/>
    </row>
    <row r="460" spans="1:7">
      <c r="A460" s="4"/>
      <c r="B460"/>
      <c r="E460"/>
      <c r="G460"/>
    </row>
    <row r="461" spans="1:7">
      <c r="A461" s="4"/>
      <c r="B461"/>
      <c r="E461"/>
      <c r="G461"/>
    </row>
    <row r="462" spans="1:7">
      <c r="A462" s="4"/>
      <c r="B462"/>
      <c r="E462"/>
      <c r="G462"/>
    </row>
    <row r="463" spans="1:7">
      <c r="A463" s="4"/>
      <c r="B463"/>
      <c r="E463"/>
      <c r="G463"/>
    </row>
    <row r="464" spans="1:7">
      <c r="A464" s="4"/>
      <c r="B464"/>
      <c r="E464"/>
      <c r="G464"/>
    </row>
    <row r="465" spans="1:7">
      <c r="A465" s="4"/>
      <c r="B465"/>
      <c r="E465"/>
      <c r="G465"/>
    </row>
    <row r="466" spans="1:7">
      <c r="A466" s="4"/>
      <c r="B466"/>
      <c r="E466"/>
      <c r="G466"/>
    </row>
    <row r="467" spans="1:7">
      <c r="A467" s="4"/>
      <c r="B467"/>
      <c r="E467"/>
      <c r="G467"/>
    </row>
    <row r="468" spans="1:7">
      <c r="A468" s="4"/>
      <c r="B468"/>
      <c r="E468"/>
      <c r="G468"/>
    </row>
    <row r="469" spans="1:7">
      <c r="A469" s="4"/>
      <c r="B469"/>
      <c r="E469"/>
      <c r="G469"/>
    </row>
    <row r="470" spans="1:7">
      <c r="A470" s="4"/>
      <c r="B470"/>
      <c r="E470"/>
      <c r="G470"/>
    </row>
    <row r="471" spans="1:7">
      <c r="A471" s="4"/>
      <c r="B471"/>
      <c r="E471"/>
      <c r="G471"/>
    </row>
    <row r="472" spans="1:7">
      <c r="A472" s="4"/>
      <c r="B472"/>
      <c r="E472"/>
      <c r="G472"/>
    </row>
    <row r="473" spans="1:7">
      <c r="A473" s="4"/>
      <c r="B473"/>
      <c r="E473"/>
      <c r="G473"/>
    </row>
    <row r="474" spans="1:7">
      <c r="A474" s="4"/>
      <c r="B474"/>
      <c r="E474"/>
      <c r="G474"/>
    </row>
  </sheetData>
  <mergeCells count="146">
    <mergeCell ref="P47:Q47"/>
    <mergeCell ref="P63:P65"/>
    <mergeCell ref="B57:C57"/>
    <mergeCell ref="A55:D55"/>
    <mergeCell ref="B62:C62"/>
    <mergeCell ref="D63:D65"/>
    <mergeCell ref="E63:E65"/>
    <mergeCell ref="B50:C50"/>
    <mergeCell ref="A60:A61"/>
    <mergeCell ref="H47:I47"/>
    <mergeCell ref="O60:O61"/>
    <mergeCell ref="N47:O47"/>
    <mergeCell ref="A56:V56"/>
    <mergeCell ref="A48:V48"/>
    <mergeCell ref="B47:C47"/>
    <mergeCell ref="A53:A54"/>
    <mergeCell ref="S47:T47"/>
    <mergeCell ref="A59:V59"/>
    <mergeCell ref="A58:D58"/>
    <mergeCell ref="T63:T65"/>
    <mergeCell ref="R63:R65"/>
    <mergeCell ref="U63:U65"/>
    <mergeCell ref="B53:B54"/>
    <mergeCell ref="O53:O54"/>
    <mergeCell ref="A37:T37"/>
    <mergeCell ref="B29:C29"/>
    <mergeCell ref="P45:P46"/>
    <mergeCell ref="E43:F44"/>
    <mergeCell ref="G45:G46"/>
    <mergeCell ref="A41:C41"/>
    <mergeCell ref="R45:R46"/>
    <mergeCell ref="S45:S46"/>
    <mergeCell ref="L45:L46"/>
    <mergeCell ref="A35:V35"/>
    <mergeCell ref="G41:I41"/>
    <mergeCell ref="G43:V43"/>
    <mergeCell ref="G44:O44"/>
    <mergeCell ref="H45:H46"/>
    <mergeCell ref="G42:I42"/>
    <mergeCell ref="D43:D46"/>
    <mergeCell ref="I45:I46"/>
    <mergeCell ref="L39:O39"/>
    <mergeCell ref="V45:V46"/>
    <mergeCell ref="U45:U46"/>
    <mergeCell ref="J45:J46"/>
    <mergeCell ref="M45:M46"/>
    <mergeCell ref="F45:F46"/>
    <mergeCell ref="B43:C46"/>
    <mergeCell ref="B4:C4"/>
    <mergeCell ref="B6:C9"/>
    <mergeCell ref="L8:L9"/>
    <mergeCell ref="A3:C3"/>
    <mergeCell ref="D6:D9"/>
    <mergeCell ref="E6:F7"/>
    <mergeCell ref="G6:V6"/>
    <mergeCell ref="H8:H9"/>
    <mergeCell ref="E8:E9"/>
    <mergeCell ref="U8:U9"/>
    <mergeCell ref="F8:F9"/>
    <mergeCell ref="I8:I9"/>
    <mergeCell ref="A6:A9"/>
    <mergeCell ref="J8:J9"/>
    <mergeCell ref="N8:O8"/>
    <mergeCell ref="G8:G9"/>
    <mergeCell ref="V8:V9"/>
    <mergeCell ref="P8:P9"/>
    <mergeCell ref="T8:T9"/>
    <mergeCell ref="S8:S9"/>
    <mergeCell ref="Q8:Q9"/>
    <mergeCell ref="M8:M9"/>
    <mergeCell ref="E45:E46"/>
    <mergeCell ref="N45:O45"/>
    <mergeCell ref="L1:P1"/>
    <mergeCell ref="L2:O2"/>
    <mergeCell ref="G4:I4"/>
    <mergeCell ref="G5:I5"/>
    <mergeCell ref="E1:G1"/>
    <mergeCell ref="P7:V7"/>
    <mergeCell ref="E2:G2"/>
    <mergeCell ref="G7:O7"/>
    <mergeCell ref="Q45:Q46"/>
    <mergeCell ref="T45:T46"/>
    <mergeCell ref="A21:V21"/>
    <mergeCell ref="K8:K9"/>
    <mergeCell ref="K45:K46"/>
    <mergeCell ref="A32:D32"/>
    <mergeCell ref="L38:P38"/>
    <mergeCell ref="A33:D33"/>
    <mergeCell ref="B22:C22"/>
    <mergeCell ref="B23:C23"/>
    <mergeCell ref="A20:D20"/>
    <mergeCell ref="R8:R9"/>
    <mergeCell ref="A36:V36"/>
    <mergeCell ref="B26:C26"/>
    <mergeCell ref="A76:V76"/>
    <mergeCell ref="A75:V75"/>
    <mergeCell ref="A74:V74"/>
    <mergeCell ref="A73:D73"/>
    <mergeCell ref="A72:D72"/>
    <mergeCell ref="A24:A25"/>
    <mergeCell ref="B49:C49"/>
    <mergeCell ref="G63:G65"/>
    <mergeCell ref="A67:V67"/>
    <mergeCell ref="A66:D66"/>
    <mergeCell ref="B68:C68"/>
    <mergeCell ref="A71:V71"/>
    <mergeCell ref="V63:V65"/>
    <mergeCell ref="A63:A65"/>
    <mergeCell ref="A70:D70"/>
    <mergeCell ref="F63:F65"/>
    <mergeCell ref="H63:H65"/>
    <mergeCell ref="P44:V44"/>
    <mergeCell ref="A43:A46"/>
    <mergeCell ref="S63:S65"/>
    <mergeCell ref="J63:J65"/>
    <mergeCell ref="B60:C61"/>
    <mergeCell ref="B63:C65"/>
    <mergeCell ref="B24:B25"/>
    <mergeCell ref="P10:Q10"/>
    <mergeCell ref="B31:C31"/>
    <mergeCell ref="A27:D27"/>
    <mergeCell ref="A28:V28"/>
    <mergeCell ref="A34:D34"/>
    <mergeCell ref="N10:O10"/>
    <mergeCell ref="B10:C10"/>
    <mergeCell ref="A11:V11"/>
    <mergeCell ref="B12:C12"/>
    <mergeCell ref="B14:C14"/>
    <mergeCell ref="B17:C17"/>
    <mergeCell ref="B15:C15"/>
    <mergeCell ref="H10:I10"/>
    <mergeCell ref="S10:T10"/>
    <mergeCell ref="A13:V13"/>
    <mergeCell ref="B16:C16"/>
    <mergeCell ref="B19:C19"/>
    <mergeCell ref="B18:C18"/>
    <mergeCell ref="B30:C30"/>
    <mergeCell ref="B69:C69"/>
    <mergeCell ref="B52:C52"/>
    <mergeCell ref="B51:C51"/>
    <mergeCell ref="O63:O65"/>
    <mergeCell ref="M63:M65"/>
    <mergeCell ref="I63:I65"/>
    <mergeCell ref="Q63:Q65"/>
    <mergeCell ref="N63:N65"/>
    <mergeCell ref="L63:L65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49" fitToHeight="0" orientation="landscape" r:id="rId1"/>
  <rowBreaks count="2" manualBreakCount="2">
    <brk id="36" max="20" man="1"/>
    <brk id="8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90"/>
  <sheetViews>
    <sheetView topLeftCell="A37" zoomScale="73" zoomScaleNormal="73" zoomScaleSheetLayoutView="70" zoomScalePageLayoutView="80" workbookViewId="0">
      <selection activeCell="E64" sqref="E64"/>
    </sheetView>
  </sheetViews>
  <sheetFormatPr defaultRowHeight="14.25"/>
  <cols>
    <col min="1" max="1" width="4.75" style="4" customWidth="1"/>
    <col min="2" max="2" width="17" customWidth="1"/>
    <col min="3" max="3" width="20.75" customWidth="1"/>
    <col min="4" max="4" width="26.625" customWidth="1"/>
    <col min="5" max="5" width="10.5" customWidth="1"/>
    <col min="6" max="6" width="8.25" customWidth="1"/>
    <col min="7" max="7" width="9.125" bestFit="1" customWidth="1"/>
    <col min="8" max="8" width="10.625" customWidth="1"/>
    <col min="9" max="9" width="12.875" customWidth="1"/>
    <col min="10" max="10" width="11.375" customWidth="1"/>
    <col min="11" max="11" width="14.375" customWidth="1"/>
    <col min="12" max="12" width="14.125" customWidth="1"/>
    <col min="13" max="13" width="12.625" customWidth="1"/>
    <col min="14" max="14" width="12" customWidth="1"/>
    <col min="15" max="15" width="11" customWidth="1"/>
    <col min="16" max="16" width="11.75" customWidth="1"/>
    <col min="17" max="17" width="10.25" customWidth="1"/>
    <col min="18" max="18" width="10.875" customWidth="1"/>
    <col min="19" max="19" width="11.375" customWidth="1"/>
    <col min="20" max="20" width="10" customWidth="1"/>
    <col min="21" max="21" width="10.125" customWidth="1"/>
    <col min="22" max="22" width="13.125" customWidth="1"/>
  </cols>
  <sheetData>
    <row r="1" spans="1:40" ht="15.75">
      <c r="A1" s="18" t="s">
        <v>74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578" t="s">
        <v>171</v>
      </c>
      <c r="M1" s="578"/>
      <c r="N1" s="578"/>
      <c r="O1" s="578"/>
      <c r="P1" s="578"/>
      <c r="Q1" s="18"/>
      <c r="R1" s="19"/>
      <c r="S1" s="19"/>
      <c r="T1" s="19"/>
      <c r="U1" s="19"/>
      <c r="V1" s="19"/>
    </row>
    <row r="2" spans="1:40" ht="15.75">
      <c r="A2" s="18" t="s">
        <v>102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578" t="s">
        <v>2</v>
      </c>
      <c r="M2" s="578"/>
      <c r="N2" s="578"/>
      <c r="O2" s="578"/>
      <c r="P2" s="578"/>
      <c r="Q2" s="18"/>
      <c r="R2" s="18"/>
      <c r="S2" s="19"/>
      <c r="T2" s="19"/>
      <c r="U2" s="19"/>
      <c r="V2" s="19"/>
    </row>
    <row r="3" spans="1:40" ht="15.75">
      <c r="A3" s="263"/>
      <c r="B3" s="18"/>
      <c r="C3" s="18"/>
      <c r="D3" s="18"/>
      <c r="E3" s="18"/>
      <c r="F3" s="18"/>
      <c r="G3" s="18" t="s">
        <v>3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9"/>
      <c r="T3" s="19"/>
      <c r="U3" s="19"/>
      <c r="V3" s="19"/>
    </row>
    <row r="4" spans="1:40" ht="15.75">
      <c r="A4" s="422"/>
      <c r="B4" s="422"/>
      <c r="C4" s="422"/>
      <c r="D4" s="216"/>
      <c r="E4" s="18"/>
      <c r="F4" s="18"/>
      <c r="G4" s="18" t="s">
        <v>103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19"/>
      <c r="U4" s="19"/>
      <c r="V4" s="19"/>
    </row>
    <row r="5" spans="1:40" ht="16.5" thickBot="1">
      <c r="A5" s="263"/>
      <c r="B5" s="18"/>
      <c r="C5" s="18"/>
      <c r="D5" s="18"/>
      <c r="E5" s="18"/>
      <c r="F5" s="18"/>
      <c r="G5" s="581" t="s">
        <v>126</v>
      </c>
      <c r="H5" s="581"/>
      <c r="I5" s="581"/>
      <c r="J5" s="18"/>
      <c r="K5" s="18"/>
      <c r="L5" s="18"/>
      <c r="M5" s="18"/>
      <c r="N5" s="18"/>
      <c r="O5" s="18"/>
      <c r="P5" s="18"/>
      <c r="Q5" s="18"/>
      <c r="R5" s="18"/>
      <c r="S5" s="19"/>
      <c r="T5" s="19"/>
      <c r="U5" s="19"/>
      <c r="V5" s="19"/>
    </row>
    <row r="6" spans="1:40" ht="24.75" customHeight="1" thickBot="1">
      <c r="A6" s="601" t="s">
        <v>5</v>
      </c>
      <c r="B6" s="495" t="s">
        <v>6</v>
      </c>
      <c r="C6" s="496"/>
      <c r="D6" s="554" t="s">
        <v>7</v>
      </c>
      <c r="E6" s="495" t="s">
        <v>8</v>
      </c>
      <c r="F6" s="496"/>
      <c r="G6" s="525" t="s">
        <v>105</v>
      </c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26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40" ht="15" customHeight="1" thickBot="1">
      <c r="A7" s="602"/>
      <c r="B7" s="497"/>
      <c r="C7" s="498"/>
      <c r="D7" s="555"/>
      <c r="E7" s="552"/>
      <c r="F7" s="553"/>
      <c r="G7" s="579" t="s">
        <v>10</v>
      </c>
      <c r="H7" s="580"/>
      <c r="I7" s="580"/>
      <c r="J7" s="580"/>
      <c r="K7" s="580"/>
      <c r="L7" s="580"/>
      <c r="M7" s="580"/>
      <c r="N7" s="580"/>
      <c r="O7" s="533"/>
      <c r="P7" s="525" t="s">
        <v>11</v>
      </c>
      <c r="Q7" s="558"/>
      <c r="R7" s="558"/>
      <c r="S7" s="558"/>
      <c r="T7" s="558"/>
      <c r="U7" s="558"/>
      <c r="V7" s="526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1"/>
      <c r="AK7" s="1"/>
      <c r="AL7" s="1"/>
      <c r="AM7" s="1"/>
      <c r="AN7" s="1"/>
    </row>
    <row r="8" spans="1:40" ht="35.25" customHeight="1" thickBot="1">
      <c r="A8" s="602"/>
      <c r="B8" s="497"/>
      <c r="C8" s="498"/>
      <c r="D8" s="555"/>
      <c r="E8" s="528" t="s">
        <v>12</v>
      </c>
      <c r="F8" s="528" t="s">
        <v>13</v>
      </c>
      <c r="G8" s="514" t="s">
        <v>14</v>
      </c>
      <c r="H8" s="514" t="s">
        <v>15</v>
      </c>
      <c r="I8" s="514" t="s">
        <v>16</v>
      </c>
      <c r="J8" s="514" t="s">
        <v>17</v>
      </c>
      <c r="K8" s="514" t="s">
        <v>18</v>
      </c>
      <c r="L8" s="523" t="s">
        <v>19</v>
      </c>
      <c r="M8" s="523" t="s">
        <v>20</v>
      </c>
      <c r="N8" s="579" t="s">
        <v>21</v>
      </c>
      <c r="O8" s="533"/>
      <c r="P8" s="528" t="s">
        <v>22</v>
      </c>
      <c r="Q8" s="418" t="s">
        <v>23</v>
      </c>
      <c r="R8" s="418" t="s">
        <v>24</v>
      </c>
      <c r="S8" s="528" t="s">
        <v>25</v>
      </c>
      <c r="T8" s="418" t="s">
        <v>23</v>
      </c>
      <c r="U8" s="528" t="s">
        <v>26</v>
      </c>
      <c r="V8" s="528" t="s">
        <v>27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1"/>
      <c r="AK8" s="1"/>
      <c r="AL8" s="1"/>
      <c r="AM8" s="1"/>
      <c r="AN8" s="1"/>
    </row>
    <row r="9" spans="1:40" ht="54" customHeight="1" thickBot="1">
      <c r="A9" s="603"/>
      <c r="B9" s="552"/>
      <c r="C9" s="553"/>
      <c r="D9" s="556"/>
      <c r="E9" s="529"/>
      <c r="F9" s="529"/>
      <c r="G9" s="515"/>
      <c r="H9" s="515"/>
      <c r="I9" s="515"/>
      <c r="J9" s="515"/>
      <c r="K9" s="515"/>
      <c r="L9" s="524"/>
      <c r="M9" s="524"/>
      <c r="N9" s="264" t="s">
        <v>28</v>
      </c>
      <c r="O9" s="264" t="s">
        <v>77</v>
      </c>
      <c r="P9" s="529"/>
      <c r="Q9" s="547"/>
      <c r="R9" s="547"/>
      <c r="S9" s="529"/>
      <c r="T9" s="547"/>
      <c r="U9" s="529"/>
      <c r="V9" s="52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1"/>
      <c r="AK9" s="1"/>
      <c r="AL9" s="1"/>
      <c r="AM9" s="1"/>
      <c r="AN9" s="1"/>
    </row>
    <row r="10" spans="1:40" ht="16.5" thickBot="1">
      <c r="A10" s="184">
        <v>1</v>
      </c>
      <c r="B10" s="525">
        <v>2</v>
      </c>
      <c r="C10" s="530"/>
      <c r="D10" s="24"/>
      <c r="E10" s="24">
        <v>3</v>
      </c>
      <c r="F10" s="254">
        <v>4</v>
      </c>
      <c r="G10" s="254">
        <v>5</v>
      </c>
      <c r="H10" s="525">
        <v>7</v>
      </c>
      <c r="I10" s="526"/>
      <c r="J10" s="254">
        <v>9</v>
      </c>
      <c r="K10" s="254"/>
      <c r="L10" s="254">
        <v>11</v>
      </c>
      <c r="M10" s="245"/>
      <c r="N10" s="525">
        <v>13</v>
      </c>
      <c r="O10" s="526"/>
      <c r="P10" s="525">
        <v>14</v>
      </c>
      <c r="Q10" s="526"/>
      <c r="R10" s="254">
        <v>15</v>
      </c>
      <c r="S10" s="525">
        <v>16</v>
      </c>
      <c r="T10" s="526"/>
      <c r="U10" s="254">
        <v>17</v>
      </c>
      <c r="V10" s="247">
        <v>18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1"/>
      <c r="AK10" s="1"/>
      <c r="AL10" s="1"/>
      <c r="AM10" s="1"/>
      <c r="AN10" s="1"/>
    </row>
    <row r="11" spans="1:40" ht="16.5" customHeight="1" thickBot="1">
      <c r="A11" s="590" t="s">
        <v>35</v>
      </c>
      <c r="B11" s="577"/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577"/>
      <c r="O11" s="577"/>
      <c r="P11" s="577"/>
      <c r="Q11" s="577"/>
      <c r="R11" s="577"/>
      <c r="S11" s="577"/>
      <c r="T11" s="577"/>
      <c r="U11" s="577"/>
      <c r="V11" s="562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1"/>
      <c r="AK11" s="1"/>
      <c r="AL11" s="1"/>
      <c r="AM11" s="1"/>
      <c r="AN11" s="1"/>
    </row>
    <row r="12" spans="1:40" ht="15" customHeight="1" thickBot="1">
      <c r="A12" s="366" t="s">
        <v>52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8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1"/>
      <c r="AK12" s="1"/>
      <c r="AL12" s="1"/>
      <c r="AM12" s="1"/>
      <c r="AN12" s="1"/>
    </row>
    <row r="13" spans="1:40" ht="29.25" thickBot="1">
      <c r="A13" s="217">
        <v>25</v>
      </c>
      <c r="B13" s="346" t="s">
        <v>89</v>
      </c>
      <c r="C13" s="347"/>
      <c r="D13" s="40" t="s">
        <v>90</v>
      </c>
      <c r="E13" s="34">
        <f>SUM(G13,H13,J13,L13)</f>
        <v>30</v>
      </c>
      <c r="F13" s="31">
        <f>SUM(M13,R13,U13)</f>
        <v>1</v>
      </c>
      <c r="G13" s="212" t="s">
        <v>40</v>
      </c>
      <c r="H13" s="212">
        <v>30</v>
      </c>
      <c r="I13" s="212">
        <v>20</v>
      </c>
      <c r="J13" s="212" t="s">
        <v>40</v>
      </c>
      <c r="K13" s="212"/>
      <c r="L13" s="212" t="s">
        <v>40</v>
      </c>
      <c r="M13" s="32">
        <v>1</v>
      </c>
      <c r="N13" s="155" t="s">
        <v>40</v>
      </c>
      <c r="O13" s="191" t="s">
        <v>94</v>
      </c>
      <c r="P13" s="212" t="s">
        <v>40</v>
      </c>
      <c r="Q13" s="212"/>
      <c r="R13" s="142" t="s">
        <v>40</v>
      </c>
      <c r="S13" s="212" t="s">
        <v>40</v>
      </c>
      <c r="T13" s="212"/>
      <c r="U13" s="192"/>
      <c r="V13" s="212"/>
      <c r="W13" s="9"/>
      <c r="X13" s="9"/>
      <c r="Y13" s="514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1"/>
      <c r="AK13" s="1"/>
      <c r="AL13" s="1"/>
      <c r="AM13" s="1"/>
      <c r="AN13" s="1"/>
    </row>
    <row r="14" spans="1:40" ht="16.5" thickBot="1">
      <c r="A14" s="434" t="s">
        <v>51</v>
      </c>
      <c r="B14" s="435"/>
      <c r="C14" s="435"/>
      <c r="D14" s="436"/>
      <c r="E14" s="177">
        <f>SUM(E12:E13)</f>
        <v>30</v>
      </c>
      <c r="F14" s="177">
        <f>SUM(F12:F13)</f>
        <v>1</v>
      </c>
      <c r="G14" s="177">
        <f>SUM(G12:G13)</f>
        <v>0</v>
      </c>
      <c r="H14" s="177">
        <f>SUM(H12:H13)</f>
        <v>30</v>
      </c>
      <c r="I14" s="193"/>
      <c r="J14" s="177">
        <f>SUM(J12:J13)</f>
        <v>0</v>
      </c>
      <c r="K14" s="177"/>
      <c r="L14" s="177">
        <f>SUM(L12:L13)</f>
        <v>0</v>
      </c>
      <c r="M14" s="190">
        <f>SUM(M12:M13)</f>
        <v>1</v>
      </c>
      <c r="N14" s="195" t="s">
        <v>40</v>
      </c>
      <c r="O14" s="177"/>
      <c r="P14" s="177">
        <v>0</v>
      </c>
      <c r="Q14" s="177"/>
      <c r="R14" s="177">
        <f>SUM(R12:R13)</f>
        <v>0</v>
      </c>
      <c r="S14" s="177">
        <v>0</v>
      </c>
      <c r="T14" s="177"/>
      <c r="U14" s="177">
        <v>0</v>
      </c>
      <c r="V14" s="177"/>
      <c r="W14" s="9"/>
      <c r="X14" s="9"/>
      <c r="Y14" s="515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1"/>
      <c r="AK14" s="1"/>
      <c r="AL14" s="1"/>
      <c r="AM14" s="1"/>
      <c r="AN14" s="1"/>
    </row>
    <row r="15" spans="1:40" ht="15" thickBot="1">
      <c r="N15" s="194"/>
    </row>
    <row r="16" spans="1:40" ht="17.25" customHeight="1" thickBot="1">
      <c r="A16" s="387" t="s">
        <v>106</v>
      </c>
      <c r="B16" s="388"/>
      <c r="C16" s="388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1"/>
      <c r="AK16" s="1"/>
      <c r="AL16" s="1"/>
      <c r="AM16" s="1"/>
      <c r="AN16" s="1"/>
    </row>
    <row r="17" spans="1:40" ht="45" customHeight="1" thickBot="1">
      <c r="A17" s="220">
        <v>26</v>
      </c>
      <c r="B17" s="366" t="s">
        <v>107</v>
      </c>
      <c r="C17" s="368"/>
      <c r="D17" s="65" t="s">
        <v>184</v>
      </c>
      <c r="E17" s="207">
        <f>SUM(G17,H17,J17,L17,P17,S17)</f>
        <v>25</v>
      </c>
      <c r="F17" s="93">
        <f>SUM(M17,R17,U17)</f>
        <v>1</v>
      </c>
      <c r="G17" s="77">
        <v>10</v>
      </c>
      <c r="H17" s="212" t="s">
        <v>40</v>
      </c>
      <c r="I17" s="212"/>
      <c r="J17" s="212">
        <v>5</v>
      </c>
      <c r="K17" s="229">
        <v>25</v>
      </c>
      <c r="L17" s="77">
        <v>10</v>
      </c>
      <c r="M17" s="196">
        <v>1</v>
      </c>
      <c r="N17" s="77" t="s">
        <v>40</v>
      </c>
      <c r="O17" s="197" t="s">
        <v>94</v>
      </c>
      <c r="P17" s="198" t="s">
        <v>40</v>
      </c>
      <c r="Q17" s="77"/>
      <c r="R17" s="135" t="s">
        <v>40</v>
      </c>
      <c r="S17" s="77" t="s">
        <v>40</v>
      </c>
      <c r="T17" s="77"/>
      <c r="U17" s="135" t="s">
        <v>40</v>
      </c>
      <c r="V17" s="209" t="s">
        <v>40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1"/>
      <c r="AK17" s="1"/>
      <c r="AL17" s="1"/>
      <c r="AM17" s="1"/>
      <c r="AN17" s="1"/>
    </row>
    <row r="18" spans="1:40" ht="25.5" customHeight="1" thickBot="1">
      <c r="A18" s="544">
        <v>27</v>
      </c>
      <c r="B18" s="559" t="s">
        <v>108</v>
      </c>
      <c r="C18" s="186" t="s">
        <v>109</v>
      </c>
      <c r="D18" s="519" t="s">
        <v>185</v>
      </c>
      <c r="E18" s="416">
        <f>SUM(G18,G19,H18,H19,L18,P18,S18)</f>
        <v>95</v>
      </c>
      <c r="F18" s="401">
        <f>SUM(M18,R18,U18)</f>
        <v>4</v>
      </c>
      <c r="G18" s="89">
        <v>15</v>
      </c>
      <c r="H18" s="52">
        <v>10</v>
      </c>
      <c r="I18" s="52">
        <v>5</v>
      </c>
      <c r="J18" s="576" t="s">
        <v>63</v>
      </c>
      <c r="K18" s="77"/>
      <c r="L18" s="544">
        <v>20</v>
      </c>
      <c r="M18" s="570">
        <v>2</v>
      </c>
      <c r="N18" s="570" t="s">
        <v>39</v>
      </c>
      <c r="O18" s="597"/>
      <c r="P18" s="563">
        <v>40</v>
      </c>
      <c r="Q18" s="563">
        <v>10</v>
      </c>
      <c r="R18" s="593">
        <v>2</v>
      </c>
      <c r="S18" s="544"/>
      <c r="T18" s="544"/>
      <c r="U18" s="593"/>
      <c r="V18" s="595" t="s">
        <v>94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1"/>
      <c r="AK18" s="1"/>
      <c r="AL18" s="1"/>
      <c r="AM18" s="1"/>
      <c r="AN18" s="1"/>
    </row>
    <row r="19" spans="1:40" ht="24.75" customHeight="1" thickBot="1">
      <c r="A19" s="545"/>
      <c r="B19" s="560"/>
      <c r="C19" s="187" t="s">
        <v>110</v>
      </c>
      <c r="D19" s="520"/>
      <c r="E19" s="562"/>
      <c r="F19" s="403"/>
      <c r="G19" s="230">
        <v>10</v>
      </c>
      <c r="H19" s="41"/>
      <c r="I19" s="41"/>
      <c r="J19" s="577"/>
      <c r="K19" s="77"/>
      <c r="L19" s="545"/>
      <c r="M19" s="571"/>
      <c r="N19" s="571"/>
      <c r="O19" s="598"/>
      <c r="P19" s="564"/>
      <c r="Q19" s="564"/>
      <c r="R19" s="594"/>
      <c r="S19" s="545"/>
      <c r="T19" s="545"/>
      <c r="U19" s="594"/>
      <c r="V19" s="596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1"/>
      <c r="AK19" s="1"/>
      <c r="AL19" s="1"/>
      <c r="AM19" s="1"/>
      <c r="AN19" s="1"/>
    </row>
    <row r="20" spans="1:40" ht="42" customHeight="1" thickBot="1">
      <c r="A20" s="544">
        <v>28</v>
      </c>
      <c r="B20" s="559" t="s">
        <v>111</v>
      </c>
      <c r="C20" s="188" t="s">
        <v>109</v>
      </c>
      <c r="D20" s="189" t="s">
        <v>187</v>
      </c>
      <c r="E20" s="416">
        <f>SUM(G20,G21,H20,H21,L20,L21,P20,P21,S20,S21)</f>
        <v>100</v>
      </c>
      <c r="F20" s="401">
        <f>SUM(M20,R20,R21,U20,U21)</f>
        <v>4</v>
      </c>
      <c r="G20" s="89">
        <v>15</v>
      </c>
      <c r="H20" s="52">
        <v>10</v>
      </c>
      <c r="I20" s="52">
        <v>5</v>
      </c>
      <c r="J20" s="52" t="s">
        <v>63</v>
      </c>
      <c r="K20" s="77"/>
      <c r="L20" s="89"/>
      <c r="M20" s="570">
        <v>2</v>
      </c>
      <c r="N20" s="570" t="s">
        <v>39</v>
      </c>
      <c r="O20" s="199"/>
      <c r="P20" s="199"/>
      <c r="Q20" s="199"/>
      <c r="R20" s="201"/>
      <c r="S20" s="199"/>
      <c r="T20" s="199"/>
      <c r="U20" s="201"/>
      <c r="V20" s="203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1"/>
      <c r="AK20" s="1"/>
      <c r="AL20" s="1"/>
      <c r="AM20" s="1"/>
      <c r="AN20" s="1"/>
    </row>
    <row r="21" spans="1:40" ht="42" customHeight="1" thickBot="1">
      <c r="A21" s="545"/>
      <c r="B21" s="560"/>
      <c r="C21" s="187" t="s">
        <v>110</v>
      </c>
      <c r="D21" s="311" t="s">
        <v>186</v>
      </c>
      <c r="E21" s="562"/>
      <c r="F21" s="403"/>
      <c r="G21" s="230">
        <v>10</v>
      </c>
      <c r="H21" s="144">
        <v>5</v>
      </c>
      <c r="I21" s="144">
        <v>5</v>
      </c>
      <c r="J21" s="144" t="s">
        <v>63</v>
      </c>
      <c r="K21" s="77"/>
      <c r="L21" s="81">
        <v>20</v>
      </c>
      <c r="M21" s="571"/>
      <c r="N21" s="571"/>
      <c r="O21" s="200" t="s">
        <v>94</v>
      </c>
      <c r="P21" s="144">
        <v>40</v>
      </c>
      <c r="Q21" s="144">
        <v>5</v>
      </c>
      <c r="R21" s="202">
        <v>2</v>
      </c>
      <c r="S21" s="144" t="s">
        <v>33</v>
      </c>
      <c r="T21" s="144"/>
      <c r="U21" s="330" t="s">
        <v>40</v>
      </c>
      <c r="V21" s="331" t="s">
        <v>94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1"/>
      <c r="AK21" s="1"/>
      <c r="AL21" s="1"/>
      <c r="AM21" s="1"/>
      <c r="AN21" s="1"/>
    </row>
    <row r="22" spans="1:40" ht="32.25" customHeight="1" thickBot="1">
      <c r="A22" s="625">
        <v>29</v>
      </c>
      <c r="B22" s="559" t="s">
        <v>112</v>
      </c>
      <c r="C22" s="188" t="s">
        <v>109</v>
      </c>
      <c r="D22" s="312" t="s">
        <v>188</v>
      </c>
      <c r="E22" s="416">
        <f>SUM(G22,G23,H22,H23,P22)</f>
        <v>85</v>
      </c>
      <c r="F22" s="401">
        <f>SUM(M22,R22,U22)</f>
        <v>3</v>
      </c>
      <c r="G22" s="89">
        <v>20</v>
      </c>
      <c r="H22" s="52">
        <v>10</v>
      </c>
      <c r="I22" s="52">
        <v>5</v>
      </c>
      <c r="J22" s="563" t="s">
        <v>40</v>
      </c>
      <c r="K22" s="77"/>
      <c r="L22" s="544" t="s">
        <v>92</v>
      </c>
      <c r="M22" s="570">
        <v>1</v>
      </c>
      <c r="N22" s="574"/>
      <c r="O22" s="572" t="s">
        <v>94</v>
      </c>
      <c r="P22" s="563">
        <v>40</v>
      </c>
      <c r="Q22" s="563">
        <v>10</v>
      </c>
      <c r="R22" s="565">
        <v>2</v>
      </c>
      <c r="S22" s="544" t="s">
        <v>33</v>
      </c>
      <c r="T22" s="567"/>
      <c r="U22" s="569" t="s">
        <v>40</v>
      </c>
      <c r="V22" s="591" t="s">
        <v>94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1"/>
      <c r="AK22" s="1"/>
      <c r="AL22" s="1"/>
      <c r="AM22" s="1"/>
      <c r="AN22" s="1"/>
    </row>
    <row r="23" spans="1:40" ht="35.25" customHeight="1" thickBot="1">
      <c r="A23" s="626"/>
      <c r="B23" s="560"/>
      <c r="C23" s="187" t="s">
        <v>110</v>
      </c>
      <c r="D23" s="312" t="s">
        <v>186</v>
      </c>
      <c r="E23" s="562"/>
      <c r="F23" s="403"/>
      <c r="G23" s="230">
        <v>10</v>
      </c>
      <c r="H23" s="41">
        <v>5</v>
      </c>
      <c r="I23" s="41">
        <v>5</v>
      </c>
      <c r="J23" s="564"/>
      <c r="K23" s="77"/>
      <c r="L23" s="545"/>
      <c r="M23" s="571"/>
      <c r="N23" s="575"/>
      <c r="O23" s="573"/>
      <c r="P23" s="564"/>
      <c r="Q23" s="564"/>
      <c r="R23" s="566"/>
      <c r="S23" s="545"/>
      <c r="T23" s="568"/>
      <c r="U23" s="569"/>
      <c r="V23" s="591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1"/>
      <c r="AK23" s="1"/>
      <c r="AL23" s="1"/>
      <c r="AM23" s="1"/>
      <c r="AN23" s="1"/>
    </row>
    <row r="24" spans="1:40" ht="27" customHeight="1" thickBot="1">
      <c r="A24" s="544">
        <v>30</v>
      </c>
      <c r="B24" s="559" t="s">
        <v>113</v>
      </c>
      <c r="C24" s="85" t="s">
        <v>109</v>
      </c>
      <c r="D24" s="620" t="s">
        <v>189</v>
      </c>
      <c r="E24" s="471">
        <f>SUM(G24,G25,H24,H25,J24,J25,L24,P24,S24)</f>
        <v>135</v>
      </c>
      <c r="F24" s="401">
        <f>SUM(M24,R24,U24)</f>
        <v>6</v>
      </c>
      <c r="G24" s="262">
        <v>15</v>
      </c>
      <c r="H24" s="52">
        <v>10</v>
      </c>
      <c r="I24" s="52">
        <v>5</v>
      </c>
      <c r="J24" s="52" t="s">
        <v>33</v>
      </c>
      <c r="K24" s="77"/>
      <c r="L24" s="544">
        <v>20</v>
      </c>
      <c r="M24" s="570">
        <v>2</v>
      </c>
      <c r="N24" s="574"/>
      <c r="O24" s="572" t="s">
        <v>94</v>
      </c>
      <c r="P24" s="544">
        <v>40</v>
      </c>
      <c r="Q24" s="544">
        <v>5</v>
      </c>
      <c r="R24" s="593">
        <v>2</v>
      </c>
      <c r="S24" s="544">
        <v>40</v>
      </c>
      <c r="T24" s="599">
        <v>5</v>
      </c>
      <c r="U24" s="613">
        <v>2</v>
      </c>
      <c r="V24" s="610" t="s">
        <v>94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1"/>
      <c r="AK24" s="1"/>
      <c r="AL24" s="1"/>
      <c r="AM24" s="1"/>
      <c r="AN24" s="1"/>
    </row>
    <row r="25" spans="1:40" ht="31.5" customHeight="1" thickBot="1">
      <c r="A25" s="545"/>
      <c r="B25" s="560"/>
      <c r="C25" s="86" t="s">
        <v>110</v>
      </c>
      <c r="D25" s="621"/>
      <c r="E25" s="472"/>
      <c r="F25" s="403"/>
      <c r="G25" s="134">
        <v>10</v>
      </c>
      <c r="H25" s="41" t="s">
        <v>33</v>
      </c>
      <c r="I25" s="41"/>
      <c r="J25" s="41" t="s">
        <v>63</v>
      </c>
      <c r="K25" s="77"/>
      <c r="L25" s="545"/>
      <c r="M25" s="571"/>
      <c r="N25" s="575"/>
      <c r="O25" s="573"/>
      <c r="P25" s="545"/>
      <c r="Q25" s="545"/>
      <c r="R25" s="594"/>
      <c r="S25" s="545"/>
      <c r="T25" s="600"/>
      <c r="U25" s="614"/>
      <c r="V25" s="537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1"/>
      <c r="AK25" s="1"/>
      <c r="AL25" s="1"/>
      <c r="AM25" s="1"/>
      <c r="AN25" s="1"/>
    </row>
    <row r="26" spans="1:40" ht="34.5" customHeight="1" thickBot="1">
      <c r="A26" s="229">
        <v>31</v>
      </c>
      <c r="B26" s="366" t="s">
        <v>98</v>
      </c>
      <c r="C26" s="343"/>
      <c r="D26" s="84" t="s">
        <v>201</v>
      </c>
      <c r="E26" s="223">
        <f>SUM(G26,H26,J26,L26,P26,S26)</f>
        <v>245</v>
      </c>
      <c r="F26" s="31">
        <f>SUM(M26,R26,G26,U26)</f>
        <v>9.5</v>
      </c>
      <c r="G26" s="227" t="s">
        <v>40</v>
      </c>
      <c r="H26" s="223">
        <v>75</v>
      </c>
      <c r="I26" s="223">
        <v>10</v>
      </c>
      <c r="J26" s="223" t="s">
        <v>33</v>
      </c>
      <c r="K26" s="304"/>
      <c r="L26" s="227">
        <v>10</v>
      </c>
      <c r="M26" s="225">
        <v>2.5</v>
      </c>
      <c r="N26" s="225" t="s">
        <v>39</v>
      </c>
      <c r="O26" s="227" t="s">
        <v>33</v>
      </c>
      <c r="P26" s="223">
        <v>120</v>
      </c>
      <c r="Q26" s="223">
        <v>5</v>
      </c>
      <c r="R26" s="185">
        <v>3</v>
      </c>
      <c r="S26" s="223">
        <v>40</v>
      </c>
      <c r="T26" s="223">
        <v>5</v>
      </c>
      <c r="U26" s="185">
        <v>4</v>
      </c>
      <c r="V26" s="95" t="s">
        <v>94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1"/>
      <c r="AK26" s="1"/>
      <c r="AL26" s="1"/>
      <c r="AM26" s="1"/>
      <c r="AN26" s="1"/>
    </row>
    <row r="27" spans="1:40" ht="51.75" customHeight="1" thickBot="1">
      <c r="A27" s="77">
        <v>32</v>
      </c>
      <c r="B27" s="366" t="s">
        <v>114</v>
      </c>
      <c r="C27" s="343"/>
      <c r="D27" s="90" t="s">
        <v>190</v>
      </c>
      <c r="E27" s="77">
        <f>SUM(G27,H27,J27,L27,P27,S27)</f>
        <v>30</v>
      </c>
      <c r="F27" s="59">
        <v>1</v>
      </c>
      <c r="G27" s="77" t="s">
        <v>33</v>
      </c>
      <c r="H27" s="77">
        <v>20</v>
      </c>
      <c r="I27" s="77">
        <v>10</v>
      </c>
      <c r="J27" s="77" t="s">
        <v>40</v>
      </c>
      <c r="K27" s="77"/>
      <c r="L27" s="77">
        <v>10</v>
      </c>
      <c r="M27" s="60">
        <v>1</v>
      </c>
      <c r="N27" s="77" t="s">
        <v>40</v>
      </c>
      <c r="O27" s="61" t="s">
        <v>94</v>
      </c>
      <c r="P27" s="77" t="s">
        <v>40</v>
      </c>
      <c r="Q27" s="78"/>
      <c r="R27" s="135" t="s">
        <v>40</v>
      </c>
      <c r="S27" s="77" t="s">
        <v>40</v>
      </c>
      <c r="T27" s="77"/>
      <c r="U27" s="135" t="s">
        <v>40</v>
      </c>
      <c r="V27" s="77" t="s">
        <v>40</v>
      </c>
    </row>
    <row r="28" spans="1:40" ht="16.5" thickBot="1">
      <c r="A28" s="622" t="s">
        <v>51</v>
      </c>
      <c r="B28" s="623"/>
      <c r="C28" s="623"/>
      <c r="D28" s="624"/>
      <c r="E28" s="114">
        <f>SUM(E17:E27)</f>
        <v>715</v>
      </c>
      <c r="F28" s="114">
        <f>SUM(F17:F27)</f>
        <v>28.5</v>
      </c>
      <c r="G28" s="114">
        <f>SUM(G17:G27)</f>
        <v>115</v>
      </c>
      <c r="H28" s="114">
        <f>SUM(H17:H27)</f>
        <v>145</v>
      </c>
      <c r="I28" s="114"/>
      <c r="J28" s="114">
        <f>SUM(J17:J27)</f>
        <v>5</v>
      </c>
      <c r="K28" s="114"/>
      <c r="L28" s="114">
        <f>SUM(L17:L27)</f>
        <v>90</v>
      </c>
      <c r="M28" s="114">
        <f>SUM(M17:M27)</f>
        <v>11.5</v>
      </c>
      <c r="N28" s="114"/>
      <c r="O28" s="114"/>
      <c r="P28" s="114">
        <f>SUM(P17:P27)</f>
        <v>280</v>
      </c>
      <c r="Q28" s="114"/>
      <c r="R28" s="114">
        <f>SUM(R17:R27)</f>
        <v>11</v>
      </c>
      <c r="S28" s="114">
        <f>SUM(S17:S27)</f>
        <v>80</v>
      </c>
      <c r="T28" s="114"/>
      <c r="U28" s="114">
        <f>SUM(U17:U27)</f>
        <v>6</v>
      </c>
      <c r="V28" s="114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1"/>
      <c r="AK28" s="1"/>
      <c r="AL28" s="1"/>
      <c r="AM28" s="1"/>
      <c r="AN28" s="1"/>
    </row>
    <row r="29" spans="1:40" ht="24.75" customHeight="1" thickBot="1">
      <c r="A29" s="568"/>
      <c r="B29" s="615"/>
      <c r="C29" s="615"/>
      <c r="D29" s="615"/>
      <c r="E29" s="615"/>
      <c r="F29" s="615"/>
      <c r="G29" s="615"/>
      <c r="H29" s="615"/>
      <c r="I29" s="615"/>
      <c r="J29" s="615"/>
      <c r="K29" s="615"/>
      <c r="L29" s="615"/>
      <c r="M29" s="615"/>
      <c r="N29" s="615"/>
      <c r="O29" s="615"/>
      <c r="P29" s="615"/>
      <c r="Q29" s="615"/>
      <c r="R29" s="615"/>
      <c r="S29" s="615"/>
      <c r="T29" s="615"/>
      <c r="U29" s="615"/>
      <c r="V29" s="615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1"/>
      <c r="AK29" s="1"/>
      <c r="AL29" s="1"/>
      <c r="AM29" s="1"/>
      <c r="AN29" s="1"/>
    </row>
    <row r="30" spans="1:40" ht="31.5" customHeight="1" thickBot="1">
      <c r="A30" s="206">
        <v>33</v>
      </c>
      <c r="B30" s="385" t="s">
        <v>115</v>
      </c>
      <c r="C30" s="386"/>
      <c r="D30" s="36" t="s">
        <v>116</v>
      </c>
      <c r="E30" s="47">
        <v>30</v>
      </c>
      <c r="F30" s="232">
        <f>SUM(M30,R30,U30)</f>
        <v>0</v>
      </c>
      <c r="G30" s="47" t="s">
        <v>33</v>
      </c>
      <c r="H30" s="47">
        <v>30</v>
      </c>
      <c r="I30" s="47">
        <v>20</v>
      </c>
      <c r="J30" s="47" t="s">
        <v>33</v>
      </c>
      <c r="K30" s="47"/>
      <c r="L30" s="47" t="s">
        <v>33</v>
      </c>
      <c r="M30" s="48">
        <v>0</v>
      </c>
      <c r="N30" s="47" t="s">
        <v>33</v>
      </c>
      <c r="O30" s="33" t="s">
        <v>34</v>
      </c>
      <c r="P30" s="47" t="s">
        <v>33</v>
      </c>
      <c r="Q30" s="47"/>
      <c r="R30" s="137" t="s">
        <v>40</v>
      </c>
      <c r="S30" s="47" t="s">
        <v>33</v>
      </c>
      <c r="T30" s="47"/>
      <c r="U30" s="137" t="s">
        <v>40</v>
      </c>
      <c r="V30" s="47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16.5" thickBot="1">
      <c r="A31" s="587" t="s">
        <v>51</v>
      </c>
      <c r="B31" s="587"/>
      <c r="C31" s="587"/>
      <c r="D31" s="588"/>
      <c r="E31" s="115">
        <f>SUM(E30)</f>
        <v>30</v>
      </c>
      <c r="F31" s="102">
        <v>0</v>
      </c>
      <c r="G31" s="116"/>
      <c r="H31" s="116">
        <f>SUM(H30)</f>
        <v>30</v>
      </c>
      <c r="I31" s="116"/>
      <c r="J31" s="116"/>
      <c r="K31" s="116"/>
      <c r="L31" s="116"/>
      <c r="M31" s="116">
        <v>0</v>
      </c>
      <c r="N31" s="116"/>
      <c r="O31" s="116"/>
      <c r="P31" s="116"/>
      <c r="Q31" s="116"/>
      <c r="R31" s="116"/>
      <c r="S31" s="116"/>
      <c r="T31" s="116"/>
      <c r="U31" s="116"/>
      <c r="V31" s="117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16.5" thickBot="1">
      <c r="A32" s="584" t="s">
        <v>51</v>
      </c>
      <c r="B32" s="585"/>
      <c r="C32" s="585"/>
      <c r="D32" s="586"/>
      <c r="E32" s="176">
        <f>SUM(E14,E28,E31)</f>
        <v>775</v>
      </c>
      <c r="F32" s="176">
        <f t="shared" ref="F32:V32" si="0">SUM(F14,F28)</f>
        <v>29.5</v>
      </c>
      <c r="G32" s="176">
        <f t="shared" si="0"/>
        <v>115</v>
      </c>
      <c r="H32" s="176">
        <f t="shared" si="0"/>
        <v>175</v>
      </c>
      <c r="I32" s="176">
        <f t="shared" si="0"/>
        <v>0</v>
      </c>
      <c r="J32" s="176">
        <f t="shared" si="0"/>
        <v>5</v>
      </c>
      <c r="K32" s="176">
        <f t="shared" si="0"/>
        <v>0</v>
      </c>
      <c r="L32" s="176">
        <f t="shared" si="0"/>
        <v>90</v>
      </c>
      <c r="M32" s="176">
        <f t="shared" si="0"/>
        <v>12.5</v>
      </c>
      <c r="N32" s="176">
        <f t="shared" si="0"/>
        <v>0</v>
      </c>
      <c r="O32" s="176">
        <f t="shared" si="0"/>
        <v>0</v>
      </c>
      <c r="P32" s="176">
        <f t="shared" si="0"/>
        <v>280</v>
      </c>
      <c r="Q32" s="176">
        <f t="shared" si="0"/>
        <v>0</v>
      </c>
      <c r="R32" s="176">
        <f t="shared" si="0"/>
        <v>11</v>
      </c>
      <c r="S32" s="176">
        <f t="shared" si="0"/>
        <v>80</v>
      </c>
      <c r="T32" s="176">
        <f t="shared" si="0"/>
        <v>0</v>
      </c>
      <c r="U32" s="176">
        <f t="shared" si="0"/>
        <v>6</v>
      </c>
      <c r="V32" s="176">
        <f t="shared" si="0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1"/>
      <c r="AK32" s="1"/>
      <c r="AL32" s="1"/>
      <c r="AM32" s="1"/>
      <c r="AN32" s="1"/>
    </row>
    <row r="33" spans="1:40">
      <c r="A33" s="617" t="s">
        <v>117</v>
      </c>
      <c r="B33" s="617"/>
      <c r="C33" s="617"/>
      <c r="D33" s="617"/>
      <c r="E33" s="162"/>
      <c r="F33" s="162"/>
      <c r="G33" s="162"/>
      <c r="H33" s="162"/>
      <c r="I33" s="162"/>
      <c r="J33" s="162"/>
      <c r="K33" s="162"/>
      <c r="L33" s="616"/>
      <c r="M33" s="616"/>
      <c r="N33" s="616"/>
      <c r="O33" s="616"/>
      <c r="P33" s="616"/>
      <c r="Q33" s="616"/>
      <c r="R33" s="616"/>
      <c r="S33" s="616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40" ht="13.9" customHeight="1">
      <c r="A34" s="589" t="s">
        <v>205</v>
      </c>
      <c r="B34" s="589"/>
      <c r="C34" s="589"/>
      <c r="D34" s="589"/>
      <c r="E34" s="589"/>
      <c r="F34" s="589"/>
      <c r="G34" s="589"/>
      <c r="H34" s="589"/>
      <c r="I34" s="589"/>
      <c r="J34" s="589"/>
      <c r="K34" s="589"/>
      <c r="L34" s="589"/>
      <c r="M34" s="589"/>
      <c r="N34" s="589"/>
      <c r="O34" s="589"/>
      <c r="P34" s="589"/>
      <c r="Q34" s="589"/>
      <c r="R34" s="589"/>
      <c r="S34" s="589"/>
      <c r="T34" s="589"/>
      <c r="U34" s="589"/>
      <c r="V34" s="589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40" ht="15.75" thickBot="1">
      <c r="A35" s="582" t="s">
        <v>206</v>
      </c>
      <c r="B35" s="582"/>
      <c r="C35" s="582"/>
      <c r="D35" s="582"/>
      <c r="E35" s="582"/>
      <c r="F35" s="582"/>
      <c r="G35" s="582"/>
      <c r="H35" s="582"/>
      <c r="I35" s="582"/>
      <c r="J35" s="582"/>
      <c r="K35" s="582"/>
      <c r="L35" s="582"/>
      <c r="M35" s="582"/>
      <c r="N35" s="582"/>
      <c r="O35" s="582"/>
      <c r="P35" s="582"/>
      <c r="Q35" s="582"/>
      <c r="R35" s="582"/>
      <c r="S35" s="582"/>
      <c r="T35" s="582"/>
      <c r="U35" s="582"/>
      <c r="V35" s="582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40" ht="15.75">
      <c r="A36" s="619" t="s">
        <v>0</v>
      </c>
      <c r="B36" s="619"/>
      <c r="C36" s="619"/>
      <c r="D36" s="244"/>
      <c r="E36" s="20"/>
      <c r="F36" s="20"/>
      <c r="G36" s="20"/>
      <c r="H36" s="20"/>
      <c r="I36" s="20"/>
      <c r="J36" s="20"/>
      <c r="K36" s="20"/>
      <c r="L36" s="583" t="s">
        <v>173</v>
      </c>
      <c r="M36" s="583"/>
      <c r="N36" s="583"/>
      <c r="O36" s="583"/>
      <c r="P36" s="583"/>
      <c r="Q36" s="583"/>
      <c r="R36" s="583"/>
      <c r="S36" s="583"/>
      <c r="T36" s="25"/>
      <c r="U36" s="25"/>
      <c r="V36" s="25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1:40" ht="15.75">
      <c r="A37" s="592" t="s">
        <v>102</v>
      </c>
      <c r="B37" s="592"/>
      <c r="C37" s="592"/>
      <c r="D37" s="244"/>
      <c r="E37" s="20"/>
      <c r="F37" s="20"/>
      <c r="G37" s="20"/>
      <c r="H37" s="20"/>
      <c r="I37" s="20"/>
      <c r="J37" s="20"/>
      <c r="K37" s="20"/>
      <c r="L37" s="561" t="s">
        <v>118</v>
      </c>
      <c r="M37" s="561"/>
      <c r="N37" s="561"/>
      <c r="O37" s="561"/>
      <c r="P37" s="561"/>
      <c r="Q37" s="561"/>
      <c r="R37" s="561"/>
      <c r="S37" s="25"/>
      <c r="T37" s="25"/>
      <c r="U37" s="25"/>
      <c r="V37" s="25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40" ht="15.75">
      <c r="A38" s="261"/>
      <c r="B38" s="20"/>
      <c r="C38" s="20"/>
      <c r="D38" s="20"/>
      <c r="E38" s="20"/>
      <c r="F38" s="20"/>
      <c r="G38" s="20" t="s">
        <v>3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5"/>
      <c r="T38" s="25"/>
      <c r="U38" s="25"/>
      <c r="V38" s="25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40" ht="15.75">
      <c r="A39" s="422"/>
      <c r="B39" s="422"/>
      <c r="C39" s="422"/>
      <c r="D39" s="216"/>
      <c r="E39" s="20"/>
      <c r="F39" s="20"/>
      <c r="G39" s="20" t="s">
        <v>103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5"/>
      <c r="T39" s="25"/>
      <c r="U39" s="25"/>
      <c r="V39" s="25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40" ht="16.5" thickBot="1">
      <c r="A40" s="261"/>
      <c r="B40" s="20"/>
      <c r="C40" s="20"/>
      <c r="D40" s="20"/>
      <c r="E40" s="20"/>
      <c r="F40" s="20"/>
      <c r="G40" s="581" t="s">
        <v>126</v>
      </c>
      <c r="H40" s="581"/>
      <c r="I40" s="581"/>
      <c r="J40" s="20"/>
      <c r="K40" s="20"/>
      <c r="L40" s="20"/>
      <c r="M40" s="20"/>
      <c r="N40" s="20"/>
      <c r="O40" s="20"/>
      <c r="P40" s="20"/>
      <c r="Q40" s="20"/>
      <c r="R40" s="20"/>
      <c r="S40" s="25"/>
      <c r="T40" s="25"/>
      <c r="U40" s="25"/>
      <c r="V40" s="25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40" ht="27.75" customHeight="1" thickBot="1">
      <c r="A41" s="528" t="s">
        <v>5</v>
      </c>
      <c r="B41" s="495" t="s">
        <v>6</v>
      </c>
      <c r="C41" s="496"/>
      <c r="D41" s="554" t="s">
        <v>7</v>
      </c>
      <c r="E41" s="495" t="s">
        <v>8</v>
      </c>
      <c r="F41" s="496"/>
      <c r="G41" s="525" t="s">
        <v>119</v>
      </c>
      <c r="H41" s="558"/>
      <c r="I41" s="558"/>
      <c r="J41" s="558"/>
      <c r="K41" s="558"/>
      <c r="L41" s="558"/>
      <c r="M41" s="558"/>
      <c r="N41" s="558"/>
      <c r="O41" s="558"/>
      <c r="P41" s="558"/>
      <c r="Q41" s="558"/>
      <c r="R41" s="558"/>
      <c r="S41" s="558"/>
      <c r="T41" s="558"/>
      <c r="U41" s="558"/>
      <c r="V41" s="526"/>
      <c r="W41" s="8"/>
      <c r="X41" s="8"/>
      <c r="Y41" s="8"/>
      <c r="Z41" s="8"/>
      <c r="AA41" s="8"/>
      <c r="AB41" s="8"/>
      <c r="AC41" s="8"/>
      <c r="AD41" s="8"/>
      <c r="AE41" s="8"/>
    </row>
    <row r="42" spans="1:40" ht="16.149999999999999" customHeight="1" thickBot="1">
      <c r="A42" s="618"/>
      <c r="B42" s="497"/>
      <c r="C42" s="498"/>
      <c r="D42" s="555"/>
      <c r="E42" s="552"/>
      <c r="F42" s="553"/>
      <c r="G42" s="579" t="s">
        <v>10</v>
      </c>
      <c r="H42" s="580"/>
      <c r="I42" s="580"/>
      <c r="J42" s="580"/>
      <c r="K42" s="580"/>
      <c r="L42" s="580"/>
      <c r="M42" s="580"/>
      <c r="N42" s="580"/>
      <c r="O42" s="533"/>
      <c r="P42" s="525" t="s">
        <v>11</v>
      </c>
      <c r="Q42" s="558"/>
      <c r="R42" s="558"/>
      <c r="S42" s="558"/>
      <c r="T42" s="558"/>
      <c r="U42" s="558"/>
      <c r="V42" s="526"/>
      <c r="W42" s="8"/>
      <c r="X42" s="8"/>
      <c r="Y42" s="8"/>
      <c r="Z42" s="8"/>
      <c r="AA42" s="8"/>
      <c r="AB42" s="8"/>
      <c r="AC42" s="8"/>
      <c r="AD42" s="8"/>
      <c r="AE42" s="8"/>
    </row>
    <row r="43" spans="1:40" ht="34.5" customHeight="1" thickBot="1">
      <c r="A43" s="618"/>
      <c r="B43" s="497"/>
      <c r="C43" s="498"/>
      <c r="D43" s="555"/>
      <c r="E43" s="528" t="s">
        <v>12</v>
      </c>
      <c r="F43" s="528" t="s">
        <v>13</v>
      </c>
      <c r="G43" s="514" t="s">
        <v>14</v>
      </c>
      <c r="H43" s="514" t="s">
        <v>15</v>
      </c>
      <c r="I43" s="514" t="s">
        <v>16</v>
      </c>
      <c r="J43" s="514" t="s">
        <v>17</v>
      </c>
      <c r="K43" s="514" t="s">
        <v>18</v>
      </c>
      <c r="L43" s="523" t="s">
        <v>19</v>
      </c>
      <c r="M43" s="550" t="s">
        <v>20</v>
      </c>
      <c r="N43" s="532" t="s">
        <v>21</v>
      </c>
      <c r="O43" s="533"/>
      <c r="P43" s="528" t="s">
        <v>22</v>
      </c>
      <c r="Q43" s="418" t="s">
        <v>23</v>
      </c>
      <c r="R43" s="528" t="s">
        <v>120</v>
      </c>
      <c r="S43" s="528" t="s">
        <v>25</v>
      </c>
      <c r="T43" s="418" t="s">
        <v>23</v>
      </c>
      <c r="U43" s="528" t="s">
        <v>26</v>
      </c>
      <c r="V43" s="528" t="s">
        <v>27</v>
      </c>
      <c r="W43" s="8"/>
      <c r="X43" s="8"/>
      <c r="Y43" s="8"/>
      <c r="Z43" s="8"/>
      <c r="AA43" s="8"/>
      <c r="AB43" s="8"/>
      <c r="AC43" s="8"/>
      <c r="AD43" s="8"/>
      <c r="AE43" s="8"/>
    </row>
    <row r="44" spans="1:40" ht="48" thickBot="1">
      <c r="A44" s="529"/>
      <c r="B44" s="552"/>
      <c r="C44" s="553"/>
      <c r="D44" s="556"/>
      <c r="E44" s="529"/>
      <c r="F44" s="529"/>
      <c r="G44" s="515"/>
      <c r="H44" s="515"/>
      <c r="I44" s="515"/>
      <c r="J44" s="515"/>
      <c r="K44" s="515"/>
      <c r="L44" s="524"/>
      <c r="M44" s="551"/>
      <c r="N44" s="264" t="s">
        <v>28</v>
      </c>
      <c r="O44" s="248" t="s">
        <v>77</v>
      </c>
      <c r="P44" s="529"/>
      <c r="Q44" s="547"/>
      <c r="R44" s="529"/>
      <c r="S44" s="529"/>
      <c r="T44" s="547"/>
      <c r="U44" s="529"/>
      <c r="V44" s="529"/>
      <c r="W44" s="8"/>
      <c r="X44" s="8"/>
      <c r="Y44" s="8"/>
      <c r="Z44" s="8"/>
      <c r="AA44" s="8"/>
      <c r="AB44" s="8"/>
      <c r="AC44" s="8"/>
      <c r="AD44" s="8"/>
      <c r="AE44" s="8"/>
    </row>
    <row r="45" spans="1:40" ht="16.5" thickBot="1">
      <c r="A45" s="254">
        <v>1</v>
      </c>
      <c r="B45" s="525">
        <v>2</v>
      </c>
      <c r="C45" s="530"/>
      <c r="D45" s="246"/>
      <c r="E45" s="246">
        <v>3</v>
      </c>
      <c r="F45" s="254">
        <v>4</v>
      </c>
      <c r="G45" s="246">
        <v>5</v>
      </c>
      <c r="H45" s="525">
        <v>7</v>
      </c>
      <c r="I45" s="526"/>
      <c r="J45" s="260">
        <v>9</v>
      </c>
      <c r="K45" s="246"/>
      <c r="L45" s="254">
        <v>11</v>
      </c>
      <c r="M45" s="245"/>
      <c r="N45" s="525">
        <v>13</v>
      </c>
      <c r="O45" s="526"/>
      <c r="P45" s="525">
        <v>14</v>
      </c>
      <c r="Q45" s="526"/>
      <c r="R45" s="254">
        <v>15</v>
      </c>
      <c r="S45" s="525">
        <v>16</v>
      </c>
      <c r="T45" s="526"/>
      <c r="U45" s="254">
        <v>17</v>
      </c>
      <c r="V45" s="254">
        <v>18</v>
      </c>
      <c r="W45" s="8"/>
      <c r="X45" s="8"/>
      <c r="Y45" s="8"/>
      <c r="Z45" s="8"/>
      <c r="AA45" s="8"/>
      <c r="AB45" s="8"/>
      <c r="AC45" s="8"/>
      <c r="AD45" s="8"/>
      <c r="AE45" s="8"/>
    </row>
    <row r="46" spans="1:40" ht="16.5" customHeight="1" thickBot="1">
      <c r="A46" s="366" t="s">
        <v>52</v>
      </c>
      <c r="B46" s="367"/>
      <c r="C46" s="367"/>
      <c r="D46" s="367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7"/>
      <c r="R46" s="367"/>
      <c r="S46" s="367"/>
      <c r="T46" s="367"/>
      <c r="U46" s="367"/>
      <c r="V46" s="368"/>
      <c r="W46" s="8"/>
      <c r="X46" s="8"/>
      <c r="Y46" s="8"/>
      <c r="Z46" s="8"/>
      <c r="AA46" s="8"/>
      <c r="AB46" s="8"/>
      <c r="AC46" s="8"/>
      <c r="AD46" s="8"/>
      <c r="AE46" s="8"/>
    </row>
    <row r="47" spans="1:40" ht="41.25" customHeight="1" thickBot="1">
      <c r="A47" s="212">
        <v>34</v>
      </c>
      <c r="B47" s="346" t="s">
        <v>121</v>
      </c>
      <c r="C47" s="347"/>
      <c r="D47" s="36" t="s">
        <v>90</v>
      </c>
      <c r="E47" s="212">
        <f>SUM(G47,H47,J47,L47,P47,S47)</f>
        <v>30</v>
      </c>
      <c r="F47" s="66">
        <f>SUM(M47,R47,U47)</f>
        <v>1</v>
      </c>
      <c r="G47" s="212" t="s">
        <v>40</v>
      </c>
      <c r="H47" s="212">
        <v>30</v>
      </c>
      <c r="I47" s="212">
        <v>20</v>
      </c>
      <c r="J47" s="212" t="s">
        <v>40</v>
      </c>
      <c r="K47" s="212"/>
      <c r="L47" s="212" t="s">
        <v>40</v>
      </c>
      <c r="M47" s="32">
        <v>1</v>
      </c>
      <c r="N47" s="212"/>
      <c r="O47" s="67" t="s">
        <v>94</v>
      </c>
      <c r="P47" s="212" t="s">
        <v>40</v>
      </c>
      <c r="Q47" s="212"/>
      <c r="R47" s="142" t="s">
        <v>40</v>
      </c>
      <c r="S47" s="212" t="s">
        <v>40</v>
      </c>
      <c r="T47" s="212"/>
      <c r="U47" s="142" t="s">
        <v>40</v>
      </c>
      <c r="V47" s="212" t="s">
        <v>40</v>
      </c>
      <c r="W47" s="9"/>
      <c r="X47" s="9"/>
      <c r="Y47" s="9"/>
      <c r="Z47" s="9"/>
      <c r="AA47" s="9"/>
      <c r="AB47" s="9"/>
      <c r="AC47" s="9"/>
      <c r="AD47" s="9"/>
      <c r="AE47" s="9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4.25" customHeight="1" thickBot="1">
      <c r="A48" s="440" t="s">
        <v>51</v>
      </c>
      <c r="B48" s="364"/>
      <c r="C48" s="364"/>
      <c r="D48" s="531"/>
      <c r="E48" s="118">
        <f>SUM(E47)</f>
        <v>30</v>
      </c>
      <c r="F48" s="119">
        <f>SUM(F47)</f>
        <v>1</v>
      </c>
      <c r="G48" s="118">
        <f>SUM(G47)</f>
        <v>0</v>
      </c>
      <c r="H48" s="118">
        <f>SUM(H47)</f>
        <v>30</v>
      </c>
      <c r="I48" s="118"/>
      <c r="J48" s="118">
        <f>SUM(J47)</f>
        <v>0</v>
      </c>
      <c r="K48" s="118"/>
      <c r="L48" s="118">
        <f>SUM(L47)</f>
        <v>0</v>
      </c>
      <c r="M48" s="118">
        <f>SUM(M47)</f>
        <v>1</v>
      </c>
      <c r="N48" s="118"/>
      <c r="O48" s="118">
        <f>SUM(O39:O47)</f>
        <v>0</v>
      </c>
      <c r="P48" s="118">
        <f>SUM(P47)</f>
        <v>0</v>
      </c>
      <c r="Q48" s="118"/>
      <c r="R48" s="118">
        <f>SUM(R47)</f>
        <v>0</v>
      </c>
      <c r="S48" s="118">
        <f>SUM(S47)</f>
        <v>0</v>
      </c>
      <c r="T48" s="118"/>
      <c r="U48" s="118">
        <f>SUM(U47)</f>
        <v>0</v>
      </c>
      <c r="V48" s="120"/>
      <c r="W48" s="9"/>
      <c r="X48" s="9"/>
      <c r="Y48" s="9"/>
      <c r="Z48" s="9"/>
      <c r="AA48" s="9"/>
      <c r="AB48" s="9"/>
      <c r="AC48" s="9"/>
      <c r="AD48" s="9"/>
      <c r="AE48" s="9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6.5" customHeight="1" thickBot="1">
      <c r="A49" s="387" t="s">
        <v>106</v>
      </c>
      <c r="B49" s="388"/>
      <c r="C49" s="388"/>
      <c r="D49" s="388"/>
      <c r="E49" s="388"/>
      <c r="F49" s="388"/>
      <c r="G49" s="388"/>
      <c r="H49" s="388"/>
      <c r="I49" s="388"/>
      <c r="J49" s="557"/>
      <c r="K49" s="557"/>
      <c r="L49" s="388"/>
      <c r="M49" s="388"/>
      <c r="N49" s="388"/>
      <c r="O49" s="388"/>
      <c r="P49" s="388"/>
      <c r="Q49" s="388"/>
      <c r="R49" s="388"/>
      <c r="S49" s="388"/>
      <c r="T49" s="388"/>
      <c r="U49" s="388"/>
      <c r="V49" s="389"/>
      <c r="W49" s="8"/>
      <c r="X49" s="8"/>
      <c r="Y49" s="8"/>
      <c r="Z49" s="8"/>
      <c r="AA49" s="8"/>
      <c r="AB49" s="8"/>
      <c r="AC49" s="8"/>
      <c r="AD49" s="8"/>
      <c r="AE49" s="8"/>
    </row>
    <row r="50" spans="1:40" ht="38.25" customHeight="1" thickBot="1">
      <c r="A50" s="252">
        <v>35</v>
      </c>
      <c r="B50" s="546" t="s">
        <v>107</v>
      </c>
      <c r="C50" s="347"/>
      <c r="D50" s="40" t="s">
        <v>191</v>
      </c>
      <c r="E50" s="34">
        <f>SUM(G50,H50,J50,L50,P50,S50)</f>
        <v>15</v>
      </c>
      <c r="F50" s="337">
        <f>SUM(M50,R50,U50)</f>
        <v>0.5</v>
      </c>
      <c r="G50" s="30">
        <v>10</v>
      </c>
      <c r="H50" s="30" t="s">
        <v>40</v>
      </c>
      <c r="I50" s="30"/>
      <c r="J50" s="305">
        <v>5</v>
      </c>
      <c r="K50" s="305">
        <v>25</v>
      </c>
      <c r="L50" s="223" t="s">
        <v>33</v>
      </c>
      <c r="M50" s="45">
        <v>0.5</v>
      </c>
      <c r="N50" s="30" t="s">
        <v>40</v>
      </c>
      <c r="O50" s="67" t="s">
        <v>94</v>
      </c>
      <c r="P50" s="151" t="s">
        <v>40</v>
      </c>
      <c r="Q50" s="30"/>
      <c r="R50" s="140" t="s">
        <v>40</v>
      </c>
      <c r="S50" s="30" t="s">
        <v>40</v>
      </c>
      <c r="T50" s="30"/>
      <c r="U50" s="140" t="s">
        <v>40</v>
      </c>
      <c r="V50" s="255" t="s">
        <v>40</v>
      </c>
      <c r="W50" s="9"/>
      <c r="X50" s="9"/>
      <c r="Y50" s="9"/>
      <c r="Z50" s="9"/>
      <c r="AA50" s="9"/>
      <c r="AB50" s="9"/>
      <c r="AC50" s="9"/>
      <c r="AD50" s="9"/>
      <c r="AE50" s="9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33" customHeight="1">
      <c r="A51" s="559">
        <v>36</v>
      </c>
      <c r="B51" s="517" t="s">
        <v>122</v>
      </c>
      <c r="C51" s="85" t="s">
        <v>109</v>
      </c>
      <c r="D51" s="519" t="s">
        <v>192</v>
      </c>
      <c r="E51" s="544">
        <f>SUM(G51,G52,H51,H52,L51,P51,S51)</f>
        <v>140</v>
      </c>
      <c r="F51" s="521">
        <f>SUM(M51,R51,U51)</f>
        <v>6</v>
      </c>
      <c r="G51" s="87">
        <v>15</v>
      </c>
      <c r="H51" s="88">
        <v>10</v>
      </c>
      <c r="I51" s="88">
        <v>5</v>
      </c>
      <c r="J51" s="538" t="s">
        <v>63</v>
      </c>
      <c r="K51" s="304"/>
      <c r="L51" s="538">
        <v>25</v>
      </c>
      <c r="M51" s="542">
        <v>2</v>
      </c>
      <c r="N51" s="542" t="s">
        <v>39</v>
      </c>
      <c r="O51" s="548"/>
      <c r="P51" s="360">
        <v>40</v>
      </c>
      <c r="Q51" s="360">
        <v>10</v>
      </c>
      <c r="R51" s="534">
        <v>2</v>
      </c>
      <c r="S51" s="360">
        <v>40</v>
      </c>
      <c r="T51" s="360">
        <v>10</v>
      </c>
      <c r="U51" s="536">
        <v>2</v>
      </c>
      <c r="V51" s="540" t="s">
        <v>94</v>
      </c>
      <c r="W51" s="9"/>
      <c r="X51" s="9"/>
      <c r="Y51" s="9"/>
      <c r="Z51" s="9"/>
      <c r="AA51" s="9"/>
      <c r="AB51" s="9"/>
      <c r="AC51" s="9"/>
      <c r="AD51" s="9"/>
      <c r="AE51" s="9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33" customHeight="1" thickBot="1">
      <c r="A52" s="560"/>
      <c r="B52" s="518"/>
      <c r="C52" s="86" t="s">
        <v>110</v>
      </c>
      <c r="D52" s="520"/>
      <c r="E52" s="545"/>
      <c r="F52" s="522"/>
      <c r="G52" s="228">
        <v>10</v>
      </c>
      <c r="H52" s="228" t="s">
        <v>33</v>
      </c>
      <c r="I52" s="228"/>
      <c r="J52" s="539"/>
      <c r="K52" s="314"/>
      <c r="L52" s="539"/>
      <c r="M52" s="543"/>
      <c r="N52" s="543"/>
      <c r="O52" s="549"/>
      <c r="P52" s="527"/>
      <c r="Q52" s="527"/>
      <c r="R52" s="535"/>
      <c r="S52" s="527"/>
      <c r="T52" s="527"/>
      <c r="U52" s="537"/>
      <c r="V52" s="541"/>
      <c r="W52" s="9"/>
      <c r="X52" s="9"/>
      <c r="Y52" s="9"/>
      <c r="Z52" s="9"/>
      <c r="AA52" s="9"/>
      <c r="AB52" s="9"/>
      <c r="AC52" s="9"/>
      <c r="AD52" s="9"/>
      <c r="AE52" s="9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42.75" customHeight="1" thickBot="1">
      <c r="A53" s="224">
        <v>37</v>
      </c>
      <c r="B53" s="516" t="s">
        <v>123</v>
      </c>
      <c r="C53" s="368"/>
      <c r="D53" s="336" t="s">
        <v>185</v>
      </c>
      <c r="E53" s="251">
        <f>SUM(G53,H53,J53,L53,P53,S53)</f>
        <v>40</v>
      </c>
      <c r="F53" s="234">
        <v>2</v>
      </c>
      <c r="G53" s="228" t="s">
        <v>40</v>
      </c>
      <c r="H53" s="228" t="s">
        <v>40</v>
      </c>
      <c r="I53" s="228"/>
      <c r="J53" s="228" t="s">
        <v>40</v>
      </c>
      <c r="K53" s="228"/>
      <c r="L53" s="228" t="s">
        <v>40</v>
      </c>
      <c r="M53" s="104"/>
      <c r="N53" s="228" t="s">
        <v>40</v>
      </c>
      <c r="O53" s="228" t="s">
        <v>40</v>
      </c>
      <c r="P53" s="228" t="s">
        <v>40</v>
      </c>
      <c r="Q53" s="228"/>
      <c r="R53" s="242" t="s">
        <v>40</v>
      </c>
      <c r="S53" s="228">
        <v>40</v>
      </c>
      <c r="T53" s="228">
        <v>10</v>
      </c>
      <c r="U53" s="235">
        <v>2</v>
      </c>
      <c r="V53" s="235" t="s">
        <v>94</v>
      </c>
      <c r="W53" s="9"/>
      <c r="X53" s="9"/>
      <c r="Y53" s="9"/>
      <c r="Z53" s="9"/>
      <c r="AA53" s="9"/>
      <c r="AB53" s="9"/>
      <c r="AC53" s="9"/>
      <c r="AD53" s="9"/>
      <c r="AE53" s="9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42" customHeight="1" thickBot="1">
      <c r="A54" s="224">
        <v>38</v>
      </c>
      <c r="B54" s="546" t="s">
        <v>111</v>
      </c>
      <c r="C54" s="416"/>
      <c r="D54" s="300" t="s">
        <v>186</v>
      </c>
      <c r="E54" s="152">
        <f>SUM(G54,H54,J54,L54,P54,S54)</f>
        <v>120</v>
      </c>
      <c r="F54" s="66">
        <f>SUM(M54,R54,U54)</f>
        <v>4</v>
      </c>
      <c r="G54" s="240" t="s">
        <v>40</v>
      </c>
      <c r="H54" s="240" t="s">
        <v>40</v>
      </c>
      <c r="I54" s="240"/>
      <c r="J54" s="240" t="s">
        <v>40</v>
      </c>
      <c r="K54" s="240"/>
      <c r="L54" s="240" t="s">
        <v>40</v>
      </c>
      <c r="M54" s="153"/>
      <c r="N54" s="240"/>
      <c r="O54" s="240" t="s">
        <v>40</v>
      </c>
      <c r="P54" s="240">
        <v>40</v>
      </c>
      <c r="Q54" s="240">
        <v>5</v>
      </c>
      <c r="R54" s="239">
        <v>1</v>
      </c>
      <c r="S54" s="240">
        <v>80</v>
      </c>
      <c r="T54" s="240">
        <v>5</v>
      </c>
      <c r="U54" s="239">
        <v>3</v>
      </c>
      <c r="V54" s="95" t="s">
        <v>94</v>
      </c>
      <c r="W54" s="9"/>
      <c r="X54" s="9"/>
      <c r="Y54" s="9"/>
      <c r="Z54" s="9"/>
      <c r="AA54" s="9"/>
      <c r="AB54" s="9"/>
      <c r="AC54" s="9"/>
      <c r="AD54" s="9"/>
      <c r="AE54" s="9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34.5" customHeight="1" thickBot="1">
      <c r="A55" s="559">
        <v>39</v>
      </c>
      <c r="B55" s="627" t="s">
        <v>124</v>
      </c>
      <c r="C55" s="306" t="s">
        <v>109</v>
      </c>
      <c r="D55" s="519" t="s">
        <v>187</v>
      </c>
      <c r="E55" s="544">
        <f>SUM(G55,G56,H55,H56,L55,P55,S55)</f>
        <v>140</v>
      </c>
      <c r="F55" s="521">
        <f>SUM(M55,R55,U55)</f>
        <v>6</v>
      </c>
      <c r="G55" s="87">
        <v>15</v>
      </c>
      <c r="H55" s="88">
        <v>10</v>
      </c>
      <c r="I55" s="88">
        <v>5</v>
      </c>
      <c r="J55" s="517" t="s">
        <v>63</v>
      </c>
      <c r="K55" s="517"/>
      <c r="L55" s="517">
        <v>25</v>
      </c>
      <c r="M55" s="542">
        <v>2</v>
      </c>
      <c r="N55" s="542" t="s">
        <v>39</v>
      </c>
      <c r="O55" s="548"/>
      <c r="P55" s="360">
        <v>40</v>
      </c>
      <c r="Q55" s="360">
        <v>5</v>
      </c>
      <c r="R55" s="611">
        <v>2</v>
      </c>
      <c r="S55" s="517">
        <v>40</v>
      </c>
      <c r="T55" s="517">
        <v>5</v>
      </c>
      <c r="U55" s="536">
        <v>2</v>
      </c>
      <c r="V55" s="536" t="s">
        <v>94</v>
      </c>
      <c r="W55" s="9"/>
      <c r="X55" s="9"/>
      <c r="Y55" s="9"/>
      <c r="Z55" s="9"/>
      <c r="AA55" s="9"/>
      <c r="AB55" s="9"/>
      <c r="AC55" s="9"/>
      <c r="AD55" s="9"/>
      <c r="AE55" s="9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36" customHeight="1" thickBot="1">
      <c r="A56" s="560"/>
      <c r="B56" s="628"/>
      <c r="C56" s="306" t="s">
        <v>110</v>
      </c>
      <c r="D56" s="609"/>
      <c r="E56" s="545"/>
      <c r="F56" s="522"/>
      <c r="G56" s="304">
        <v>10</v>
      </c>
      <c r="H56" s="304" t="s">
        <v>33</v>
      </c>
      <c r="I56" s="304" t="s">
        <v>40</v>
      </c>
      <c r="J56" s="518"/>
      <c r="K56" s="518"/>
      <c r="L56" s="518"/>
      <c r="M56" s="543"/>
      <c r="N56" s="543"/>
      <c r="O56" s="549"/>
      <c r="P56" s="527"/>
      <c r="Q56" s="527"/>
      <c r="R56" s="612"/>
      <c r="S56" s="518"/>
      <c r="T56" s="518"/>
      <c r="U56" s="537"/>
      <c r="V56" s="537"/>
      <c r="W56" s="9"/>
      <c r="X56" s="9"/>
      <c r="Y56" s="9"/>
      <c r="Z56" s="9"/>
      <c r="AA56" s="9"/>
      <c r="AB56" s="9"/>
      <c r="AC56" s="9"/>
      <c r="AD56" s="9"/>
      <c r="AE56" s="9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36.75" customHeight="1" thickBot="1">
      <c r="A57" s="559">
        <v>40</v>
      </c>
      <c r="B57" s="627" t="s">
        <v>112</v>
      </c>
      <c r="C57" s="307" t="s">
        <v>109</v>
      </c>
      <c r="D57" s="65" t="s">
        <v>188</v>
      </c>
      <c r="E57" s="544">
        <f>SUM(G57,G58,H57,H58,J57,L57,P57,S57)</f>
        <v>335</v>
      </c>
      <c r="F57" s="629">
        <f>SUM(M57,R57,U57)</f>
        <v>11</v>
      </c>
      <c r="G57" s="77">
        <v>10</v>
      </c>
      <c r="H57" s="77">
        <v>10</v>
      </c>
      <c r="I57" s="77">
        <v>5</v>
      </c>
      <c r="J57" s="599" t="s">
        <v>63</v>
      </c>
      <c r="K57" s="517"/>
      <c r="L57" s="517">
        <v>25</v>
      </c>
      <c r="M57" s="542">
        <v>2</v>
      </c>
      <c r="N57" s="542" t="s">
        <v>39</v>
      </c>
      <c r="O57" s="548"/>
      <c r="P57" s="360">
        <v>80</v>
      </c>
      <c r="Q57" s="360">
        <v>10</v>
      </c>
      <c r="R57" s="534">
        <v>2</v>
      </c>
      <c r="S57" s="517">
        <v>200</v>
      </c>
      <c r="T57" s="517">
        <v>10</v>
      </c>
      <c r="U57" s="536">
        <v>7</v>
      </c>
      <c r="V57" s="536" t="s">
        <v>94</v>
      </c>
      <c r="W57" s="9"/>
      <c r="X57" s="9"/>
      <c r="Y57" s="9"/>
      <c r="Z57" s="9"/>
      <c r="AA57" s="9"/>
      <c r="AB57" s="9"/>
      <c r="AC57" s="9"/>
      <c r="AD57" s="9"/>
      <c r="AE57" s="9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42.75" customHeight="1" thickBot="1">
      <c r="A58" s="560"/>
      <c r="B58" s="628"/>
      <c r="C58" s="306" t="s">
        <v>110</v>
      </c>
      <c r="D58" s="40" t="s">
        <v>186</v>
      </c>
      <c r="E58" s="626"/>
      <c r="F58" s="630"/>
      <c r="G58" s="77">
        <v>10</v>
      </c>
      <c r="H58" s="77" t="s">
        <v>33</v>
      </c>
      <c r="I58" s="77" t="s">
        <v>40</v>
      </c>
      <c r="J58" s="600"/>
      <c r="K58" s="518"/>
      <c r="L58" s="518"/>
      <c r="M58" s="543"/>
      <c r="N58" s="543"/>
      <c r="O58" s="549"/>
      <c r="P58" s="527"/>
      <c r="Q58" s="527"/>
      <c r="R58" s="535"/>
      <c r="S58" s="518"/>
      <c r="T58" s="518"/>
      <c r="U58" s="537"/>
      <c r="V58" s="537"/>
      <c r="W58" s="9"/>
      <c r="X58" s="9"/>
      <c r="Y58" s="9"/>
      <c r="Z58" s="9"/>
      <c r="AA58" s="9"/>
      <c r="AB58" s="9"/>
      <c r="AC58" s="9"/>
      <c r="AD58" s="9"/>
      <c r="AE58" s="9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16.5" thickBot="1">
      <c r="A59" s="440" t="s">
        <v>51</v>
      </c>
      <c r="B59" s="364"/>
      <c r="C59" s="364"/>
      <c r="D59" s="531"/>
      <c r="E59" s="118">
        <f>SUM(E50:E58)</f>
        <v>790</v>
      </c>
      <c r="F59" s="118">
        <f>SUM(F50:F58)</f>
        <v>29.5</v>
      </c>
      <c r="G59" s="118">
        <f>SUM(G50:G58)</f>
        <v>80</v>
      </c>
      <c r="H59" s="118">
        <f>SUM(H50:H58)</f>
        <v>30</v>
      </c>
      <c r="I59" s="118"/>
      <c r="J59" s="118">
        <f>SUM(J50:J58)</f>
        <v>5</v>
      </c>
      <c r="K59" s="118"/>
      <c r="L59" s="313">
        <f>SUM(L50:L58)</f>
        <v>75</v>
      </c>
      <c r="M59" s="100">
        <f>SUM(M50:M58)</f>
        <v>6.5</v>
      </c>
      <c r="N59" s="106"/>
      <c r="O59" s="118"/>
      <c r="P59" s="118">
        <f>SUM(P50:P58)</f>
        <v>200</v>
      </c>
      <c r="Q59" s="118"/>
      <c r="R59" s="118">
        <f>SUM(R50:R58)</f>
        <v>7</v>
      </c>
      <c r="S59" s="118">
        <f>SUM(S50:S58)</f>
        <v>400</v>
      </c>
      <c r="T59" s="118"/>
      <c r="U59" s="118">
        <f>SUM(U50:U58)</f>
        <v>16</v>
      </c>
      <c r="V59" s="118"/>
      <c r="W59" s="9"/>
      <c r="X59" s="9"/>
      <c r="Y59" s="9"/>
      <c r="Z59" s="9"/>
      <c r="AA59" s="9"/>
      <c r="AB59" s="9"/>
      <c r="AC59" s="9"/>
      <c r="AD59" s="9"/>
      <c r="AE59" s="9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14.25" customHeight="1" thickBot="1">
      <c r="A60" s="69"/>
      <c r="B60" s="607"/>
      <c r="C60" s="607"/>
      <c r="D60" s="607"/>
      <c r="E60" s="607"/>
      <c r="F60" s="607"/>
      <c r="G60" s="607"/>
      <c r="H60" s="607"/>
      <c r="I60" s="607"/>
      <c r="J60" s="607"/>
      <c r="K60" s="607"/>
      <c r="L60" s="607"/>
      <c r="M60" s="607"/>
      <c r="N60" s="607"/>
      <c r="O60" s="607"/>
      <c r="P60" s="607"/>
      <c r="Q60" s="607"/>
      <c r="R60" s="607"/>
      <c r="S60" s="607"/>
      <c r="T60" s="607"/>
      <c r="U60" s="607"/>
      <c r="V60" s="608"/>
      <c r="W60" s="9"/>
      <c r="X60" s="9"/>
      <c r="Y60" s="9"/>
      <c r="Z60" s="9"/>
      <c r="AA60" s="9"/>
      <c r="AB60" s="9"/>
      <c r="AC60" s="9"/>
      <c r="AD60" s="9"/>
      <c r="AE60" s="9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31.5" customHeight="1" thickBot="1">
      <c r="A61" s="206">
        <v>41</v>
      </c>
      <c r="B61" s="385" t="s">
        <v>115</v>
      </c>
      <c r="C61" s="386"/>
      <c r="D61" s="36" t="s">
        <v>116</v>
      </c>
      <c r="E61" s="206">
        <v>30</v>
      </c>
      <c r="F61" s="31">
        <f>SUM(M61,R61,U61)</f>
        <v>0</v>
      </c>
      <c r="G61" s="206" t="s">
        <v>33</v>
      </c>
      <c r="H61" s="206">
        <v>30</v>
      </c>
      <c r="I61" s="206">
        <v>20</v>
      </c>
      <c r="J61" s="206" t="s">
        <v>33</v>
      </c>
      <c r="K61" s="206"/>
      <c r="L61" s="206" t="s">
        <v>33</v>
      </c>
      <c r="M61" s="46">
        <v>0</v>
      </c>
      <c r="N61" s="68"/>
      <c r="O61" s="33" t="s">
        <v>34</v>
      </c>
      <c r="P61" s="243" t="s">
        <v>33</v>
      </c>
      <c r="Q61" s="206"/>
      <c r="R61" s="139" t="s">
        <v>40</v>
      </c>
      <c r="S61" s="206" t="s">
        <v>33</v>
      </c>
      <c r="T61" s="206"/>
      <c r="U61" s="139" t="s">
        <v>40</v>
      </c>
      <c r="V61" s="206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19.5" customHeight="1" thickBot="1">
      <c r="A62" s="398" t="s">
        <v>51</v>
      </c>
      <c r="B62" s="399"/>
      <c r="C62" s="399"/>
      <c r="D62" s="400"/>
      <c r="E62" s="122">
        <f>SUM(E61)</f>
        <v>30</v>
      </c>
      <c r="F62" s="123">
        <f>SUM(F61)</f>
        <v>0</v>
      </c>
      <c r="G62" s="124"/>
      <c r="H62" s="124">
        <f>SUM(H61)</f>
        <v>30</v>
      </c>
      <c r="I62" s="124"/>
      <c r="J62" s="124"/>
      <c r="K62" s="124"/>
      <c r="L62" s="124"/>
      <c r="M62" s="124">
        <f>SUM(M61)</f>
        <v>0</v>
      </c>
      <c r="N62" s="125"/>
      <c r="O62" s="121"/>
      <c r="P62" s="126"/>
      <c r="Q62" s="124"/>
      <c r="R62" s="124"/>
      <c r="S62" s="127"/>
      <c r="T62" s="127"/>
      <c r="U62" s="127"/>
      <c r="V62" s="127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16.5" thickBot="1">
      <c r="A63" s="440" t="s">
        <v>51</v>
      </c>
      <c r="B63" s="364"/>
      <c r="C63" s="364"/>
      <c r="D63" s="365"/>
      <c r="E63" s="128">
        <f>SUM(E48,E59,E62)</f>
        <v>850</v>
      </c>
      <c r="F63" s="128">
        <f>SUM(F48,F59)</f>
        <v>30.5</v>
      </c>
      <c r="G63" s="128">
        <f>SUM(G48,G59)</f>
        <v>80</v>
      </c>
      <c r="H63" s="128">
        <f>SUM(H48,H59)</f>
        <v>60</v>
      </c>
      <c r="I63" s="128"/>
      <c r="J63" s="128">
        <f>SUM(J48,J59)</f>
        <v>5</v>
      </c>
      <c r="K63" s="128"/>
      <c r="L63" s="128">
        <f>SUM(L48,L59)</f>
        <v>75</v>
      </c>
      <c r="M63" s="128">
        <f>SUM(M48,M59)</f>
        <v>7.5</v>
      </c>
      <c r="N63" s="128"/>
      <c r="O63" s="128"/>
      <c r="P63" s="128">
        <f>SUM(P48,P59)</f>
        <v>200</v>
      </c>
      <c r="Q63" s="128"/>
      <c r="R63" s="128">
        <f>SUM(R48,R59)</f>
        <v>7</v>
      </c>
      <c r="S63" s="128">
        <f>SUM(S48,S59)</f>
        <v>400</v>
      </c>
      <c r="T63" s="128"/>
      <c r="U63" s="128">
        <f>SUM(U48,U59)</f>
        <v>16</v>
      </c>
      <c r="V63" s="128"/>
      <c r="W63" s="9"/>
      <c r="X63" s="9"/>
      <c r="Y63" s="9"/>
      <c r="Z63" s="9"/>
      <c r="AA63" s="9"/>
      <c r="AB63" s="9"/>
      <c r="AC63" s="9"/>
      <c r="AD63" s="9"/>
      <c r="AE63" s="9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15" customHeight="1">
      <c r="A64" s="605" t="s">
        <v>125</v>
      </c>
      <c r="B64" s="605"/>
      <c r="C64" s="605"/>
      <c r="D64" s="605"/>
      <c r="E64" s="10"/>
      <c r="F64" s="11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9"/>
      <c r="X64" s="9"/>
      <c r="Y64" s="9"/>
      <c r="Z64" s="9"/>
      <c r="AA64" s="9"/>
      <c r="AB64" s="9"/>
      <c r="AC64" s="9"/>
      <c r="AD64" s="9"/>
      <c r="AE64" s="9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23.25" customHeight="1">
      <c r="A65" s="589" t="s">
        <v>207</v>
      </c>
      <c r="B65" s="589"/>
      <c r="C65" s="589"/>
      <c r="D65" s="589"/>
      <c r="E65" s="589"/>
      <c r="F65" s="589"/>
      <c r="G65" s="589"/>
      <c r="H65" s="589"/>
      <c r="I65" s="589"/>
      <c r="J65" s="589"/>
      <c r="K65" s="589"/>
      <c r="L65" s="589"/>
      <c r="M65" s="589"/>
      <c r="N65" s="589"/>
      <c r="O65" s="589"/>
      <c r="P65" s="589"/>
      <c r="Q65" s="589"/>
      <c r="R65" s="589"/>
      <c r="S65" s="589"/>
      <c r="T65" s="589"/>
      <c r="U65" s="589"/>
      <c r="V65" s="589"/>
      <c r="W65" s="9"/>
      <c r="X65" s="9"/>
      <c r="Y65" s="9"/>
      <c r="Z65" s="9"/>
      <c r="AA65" s="9"/>
      <c r="AB65" s="9"/>
      <c r="AC65" s="9"/>
      <c r="AD65" s="9"/>
      <c r="AE65" s="9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22.9" customHeight="1">
      <c r="A66" s="606" t="s">
        <v>208</v>
      </c>
      <c r="B66" s="606"/>
      <c r="C66" s="606"/>
      <c r="D66" s="606"/>
      <c r="E66" s="606"/>
      <c r="F66" s="606"/>
      <c r="G66" s="606"/>
      <c r="H66" s="606"/>
      <c r="I66" s="606"/>
      <c r="J66" s="606"/>
      <c r="K66" s="606"/>
      <c r="L66" s="606"/>
      <c r="M66" s="606"/>
      <c r="N66" s="606"/>
      <c r="O66" s="606"/>
      <c r="P66" s="606"/>
      <c r="Q66" s="606"/>
      <c r="R66" s="606"/>
      <c r="S66" s="606"/>
      <c r="T66" s="606"/>
      <c r="U66" s="606"/>
      <c r="V66" s="606"/>
      <c r="W66" s="9"/>
      <c r="X66" s="9"/>
      <c r="Y66" s="9"/>
      <c r="Z66" s="9"/>
      <c r="AA66" s="9"/>
      <c r="AB66" s="9"/>
      <c r="AC66" s="9"/>
      <c r="AD66" s="9"/>
      <c r="AE66" s="9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14.25" customHeight="1">
      <c r="A67" s="604" t="s">
        <v>169</v>
      </c>
      <c r="B67" s="604"/>
      <c r="C67" s="604"/>
      <c r="D67" s="604"/>
      <c r="E67" s="604"/>
      <c r="F67" s="604"/>
      <c r="G67" s="604"/>
      <c r="H67" s="604"/>
      <c r="I67" s="604"/>
      <c r="J67" s="604"/>
      <c r="K67" s="604"/>
      <c r="L67" s="604"/>
      <c r="M67" s="604"/>
      <c r="N67" s="604"/>
      <c r="O67" s="604"/>
      <c r="P67" s="604"/>
      <c r="Q67" s="604"/>
      <c r="R67" s="604"/>
      <c r="S67" s="604"/>
      <c r="T67" s="604"/>
      <c r="U67" s="604"/>
      <c r="V67" s="604"/>
      <c r="W67" s="8"/>
      <c r="X67" s="8"/>
      <c r="Y67" s="8"/>
      <c r="Z67" s="8"/>
      <c r="AA67" s="8"/>
      <c r="AB67" s="8"/>
      <c r="AC67" s="8"/>
      <c r="AD67" s="8"/>
      <c r="AE67" s="8"/>
    </row>
    <row r="68" spans="1:40">
      <c r="A68" s="604"/>
      <c r="B68" s="604"/>
      <c r="C68" s="604"/>
      <c r="D68" s="604"/>
      <c r="E68" s="604"/>
      <c r="F68" s="604"/>
      <c r="G68" s="604"/>
      <c r="H68" s="604"/>
      <c r="I68" s="604"/>
      <c r="J68" s="604"/>
      <c r="K68" s="604"/>
      <c r="L68" s="604"/>
      <c r="M68" s="604"/>
      <c r="N68" s="604"/>
      <c r="O68" s="604"/>
      <c r="P68" s="604"/>
      <c r="Q68" s="604"/>
      <c r="R68" s="604"/>
      <c r="S68" s="604"/>
      <c r="T68" s="604"/>
      <c r="U68" s="604"/>
      <c r="V68" s="604"/>
      <c r="W68" s="8"/>
      <c r="X68" s="8"/>
      <c r="Y68" s="8"/>
      <c r="Z68" s="8"/>
      <c r="AA68" s="8"/>
      <c r="AB68" s="8"/>
      <c r="AC68" s="8"/>
      <c r="AD68" s="8"/>
      <c r="AE68" s="8"/>
    </row>
    <row r="69" spans="1:40">
      <c r="A69" s="604"/>
      <c r="B69" s="604"/>
      <c r="C69" s="604"/>
      <c r="D69" s="604"/>
      <c r="E69" s="604"/>
      <c r="F69" s="604"/>
      <c r="G69" s="604"/>
      <c r="H69" s="604"/>
      <c r="I69" s="604"/>
      <c r="J69" s="604"/>
      <c r="K69" s="604"/>
      <c r="L69" s="604"/>
      <c r="M69" s="604"/>
      <c r="N69" s="604"/>
      <c r="O69" s="604"/>
      <c r="P69" s="604"/>
      <c r="Q69" s="604"/>
      <c r="R69" s="604"/>
      <c r="S69" s="604"/>
      <c r="T69" s="604"/>
      <c r="U69" s="604"/>
      <c r="V69" s="604"/>
      <c r="W69" s="8"/>
      <c r="X69" s="8"/>
      <c r="Y69" s="8"/>
      <c r="Z69" s="8"/>
      <c r="AA69" s="8"/>
      <c r="AB69" s="8"/>
      <c r="AC69" s="8"/>
      <c r="AD69" s="8"/>
      <c r="AE69" s="8"/>
    </row>
    <row r="70" spans="1:40">
      <c r="A70" s="604"/>
      <c r="B70" s="604"/>
      <c r="C70" s="604"/>
      <c r="D70" s="604"/>
      <c r="E70" s="604"/>
      <c r="F70" s="604"/>
      <c r="G70" s="604"/>
      <c r="H70" s="604"/>
      <c r="I70" s="604"/>
      <c r="J70" s="604"/>
      <c r="K70" s="604"/>
      <c r="L70" s="604"/>
      <c r="M70" s="604"/>
      <c r="N70" s="604"/>
      <c r="O70" s="604"/>
      <c r="P70" s="604"/>
      <c r="Q70" s="604"/>
      <c r="R70" s="604"/>
      <c r="S70" s="604"/>
      <c r="T70" s="604"/>
      <c r="U70" s="604"/>
      <c r="V70" s="604"/>
    </row>
    <row r="71" spans="1:40">
      <c r="A71" s="604"/>
      <c r="B71" s="604"/>
      <c r="C71" s="604"/>
      <c r="D71" s="604"/>
      <c r="E71" s="604"/>
      <c r="F71" s="604"/>
      <c r="G71" s="604"/>
      <c r="H71" s="604"/>
      <c r="I71" s="604"/>
      <c r="J71" s="604"/>
      <c r="K71" s="604"/>
      <c r="L71" s="604"/>
      <c r="M71" s="604"/>
      <c r="N71" s="604"/>
      <c r="O71" s="604"/>
      <c r="P71" s="604"/>
      <c r="Q71" s="604"/>
      <c r="R71" s="604"/>
      <c r="S71" s="604"/>
      <c r="T71" s="604"/>
      <c r="U71" s="604"/>
      <c r="V71" s="604"/>
    </row>
    <row r="72" spans="1:40">
      <c r="A72" s="604"/>
      <c r="B72" s="604"/>
      <c r="C72" s="604"/>
      <c r="D72" s="604"/>
      <c r="E72" s="604"/>
      <c r="F72" s="604"/>
      <c r="G72" s="604"/>
      <c r="H72" s="604"/>
      <c r="I72" s="604"/>
      <c r="J72" s="604"/>
      <c r="K72" s="604"/>
      <c r="L72" s="604"/>
      <c r="M72" s="604"/>
      <c r="N72" s="604"/>
      <c r="O72" s="604"/>
      <c r="P72" s="604"/>
      <c r="Q72" s="604"/>
      <c r="R72" s="604"/>
      <c r="S72" s="604"/>
      <c r="T72" s="604"/>
      <c r="U72" s="604"/>
      <c r="V72" s="604"/>
    </row>
    <row r="73" spans="1:40">
      <c r="A73" s="604"/>
      <c r="B73" s="604"/>
      <c r="C73" s="604"/>
      <c r="D73" s="604"/>
      <c r="E73" s="604"/>
      <c r="F73" s="604"/>
      <c r="G73" s="604"/>
      <c r="H73" s="604"/>
      <c r="I73" s="604"/>
      <c r="J73" s="604"/>
      <c r="K73" s="604"/>
      <c r="L73" s="604"/>
      <c r="M73" s="604"/>
      <c r="N73" s="604"/>
      <c r="O73" s="604"/>
      <c r="P73" s="604"/>
      <c r="Q73" s="604"/>
      <c r="R73" s="604"/>
      <c r="S73" s="604"/>
      <c r="T73" s="604"/>
      <c r="U73" s="604"/>
      <c r="V73" s="604"/>
    </row>
    <row r="74" spans="1:40">
      <c r="A74" s="604"/>
      <c r="B74" s="604"/>
      <c r="C74" s="604"/>
      <c r="D74" s="604"/>
      <c r="E74" s="604"/>
      <c r="F74" s="604"/>
      <c r="G74" s="604"/>
      <c r="H74" s="604"/>
      <c r="I74" s="604"/>
      <c r="J74" s="604"/>
      <c r="K74" s="604"/>
      <c r="L74" s="604"/>
      <c r="M74" s="604"/>
      <c r="N74" s="604"/>
      <c r="O74" s="604"/>
      <c r="P74" s="604"/>
      <c r="Q74" s="604"/>
      <c r="R74" s="604"/>
      <c r="S74" s="604"/>
      <c r="T74" s="604"/>
      <c r="U74" s="604"/>
      <c r="V74" s="604"/>
    </row>
    <row r="75" spans="1:40">
      <c r="A75" s="604"/>
      <c r="B75" s="604"/>
      <c r="C75" s="604"/>
      <c r="D75" s="604"/>
      <c r="E75" s="604"/>
      <c r="F75" s="604"/>
      <c r="G75" s="604"/>
      <c r="H75" s="604"/>
      <c r="I75" s="604"/>
      <c r="J75" s="604"/>
      <c r="K75" s="604"/>
      <c r="L75" s="604"/>
      <c r="M75" s="604"/>
      <c r="N75" s="604"/>
      <c r="O75" s="604"/>
      <c r="P75" s="604"/>
      <c r="Q75" s="604"/>
      <c r="R75" s="604"/>
      <c r="S75" s="604"/>
      <c r="T75" s="604"/>
      <c r="U75" s="604"/>
      <c r="V75" s="604"/>
    </row>
    <row r="76" spans="1:40">
      <c r="A76" s="604"/>
      <c r="B76" s="604"/>
      <c r="C76" s="604"/>
      <c r="D76" s="604"/>
      <c r="E76" s="604"/>
      <c r="F76" s="604"/>
      <c r="G76" s="604"/>
      <c r="H76" s="604"/>
      <c r="I76" s="604"/>
      <c r="J76" s="604"/>
      <c r="K76" s="604"/>
      <c r="L76" s="604"/>
      <c r="M76" s="604"/>
      <c r="N76" s="604"/>
      <c r="O76" s="604"/>
      <c r="P76" s="604"/>
      <c r="Q76" s="604"/>
      <c r="R76" s="604"/>
      <c r="S76" s="604"/>
      <c r="T76" s="604"/>
      <c r="U76" s="604"/>
      <c r="V76" s="604"/>
    </row>
    <row r="77" spans="1:40">
      <c r="A77" s="604"/>
      <c r="B77" s="604"/>
      <c r="C77" s="604"/>
      <c r="D77" s="604"/>
      <c r="E77" s="604"/>
      <c r="F77" s="604"/>
      <c r="G77" s="604"/>
      <c r="H77" s="604"/>
      <c r="I77" s="604"/>
      <c r="J77" s="604"/>
      <c r="K77" s="604"/>
      <c r="L77" s="604"/>
      <c r="M77" s="604"/>
      <c r="N77" s="604"/>
      <c r="O77" s="604"/>
      <c r="P77" s="604"/>
      <c r="Q77" s="604"/>
      <c r="R77" s="604"/>
      <c r="S77" s="604"/>
      <c r="T77" s="604"/>
      <c r="U77" s="604"/>
      <c r="V77" s="604"/>
    </row>
    <row r="78" spans="1:40">
      <c r="A78" s="604"/>
      <c r="B78" s="604"/>
      <c r="C78" s="604"/>
      <c r="D78" s="604"/>
      <c r="E78" s="604"/>
      <c r="F78" s="604"/>
      <c r="G78" s="604"/>
      <c r="H78" s="604"/>
      <c r="I78" s="604"/>
      <c r="J78" s="604"/>
      <c r="K78" s="604"/>
      <c r="L78" s="604"/>
      <c r="M78" s="604"/>
      <c r="N78" s="604"/>
      <c r="O78" s="604"/>
      <c r="P78" s="604"/>
      <c r="Q78" s="604"/>
      <c r="R78" s="604"/>
      <c r="S78" s="604"/>
      <c r="T78" s="604"/>
      <c r="U78" s="604"/>
      <c r="V78" s="604"/>
    </row>
    <row r="79" spans="1:40">
      <c r="A79" s="604"/>
      <c r="B79" s="604"/>
      <c r="C79" s="604"/>
      <c r="D79" s="604"/>
      <c r="E79" s="604"/>
      <c r="F79" s="604"/>
      <c r="G79" s="604"/>
      <c r="H79" s="604"/>
      <c r="I79" s="604"/>
      <c r="J79" s="604"/>
      <c r="K79" s="604"/>
      <c r="L79" s="604"/>
      <c r="M79" s="604"/>
      <c r="N79" s="604"/>
      <c r="O79" s="604"/>
      <c r="P79" s="604"/>
      <c r="Q79" s="604"/>
      <c r="R79" s="604"/>
      <c r="S79" s="604"/>
      <c r="T79" s="604"/>
      <c r="U79" s="604"/>
      <c r="V79" s="604"/>
    </row>
    <row r="80" spans="1:40">
      <c r="A80" s="604"/>
      <c r="B80" s="604"/>
      <c r="C80" s="604"/>
      <c r="D80" s="604"/>
      <c r="E80" s="604"/>
      <c r="F80" s="604"/>
      <c r="G80" s="604"/>
      <c r="H80" s="604"/>
      <c r="I80" s="604"/>
      <c r="J80" s="604"/>
      <c r="K80" s="604"/>
      <c r="L80" s="604"/>
      <c r="M80" s="604"/>
      <c r="N80" s="604"/>
      <c r="O80" s="604"/>
      <c r="P80" s="604"/>
      <c r="Q80" s="604"/>
      <c r="R80" s="604"/>
      <c r="S80" s="604"/>
      <c r="T80" s="604"/>
      <c r="U80" s="604"/>
      <c r="V80" s="604"/>
    </row>
    <row r="81" spans="1:22">
      <c r="A81" s="604"/>
      <c r="B81" s="604"/>
      <c r="C81" s="604"/>
      <c r="D81" s="604"/>
      <c r="E81" s="604"/>
      <c r="F81" s="604"/>
      <c r="G81" s="604"/>
      <c r="H81" s="604"/>
      <c r="I81" s="604"/>
      <c r="J81" s="604"/>
      <c r="K81" s="604"/>
      <c r="L81" s="604"/>
      <c r="M81" s="604"/>
      <c r="N81" s="604"/>
      <c r="O81" s="604"/>
      <c r="P81" s="604"/>
      <c r="Q81" s="604"/>
      <c r="R81" s="604"/>
      <c r="S81" s="604"/>
      <c r="T81" s="604"/>
      <c r="U81" s="604"/>
      <c r="V81" s="604"/>
    </row>
    <row r="82" spans="1:22">
      <c r="A82" s="604"/>
      <c r="B82" s="604"/>
      <c r="C82" s="604"/>
      <c r="D82" s="604"/>
      <c r="E82" s="604"/>
      <c r="F82" s="604"/>
      <c r="G82" s="604"/>
      <c r="H82" s="604"/>
      <c r="I82" s="604"/>
      <c r="J82" s="604"/>
      <c r="K82" s="604"/>
      <c r="L82" s="604"/>
      <c r="M82" s="604"/>
      <c r="N82" s="604"/>
      <c r="O82" s="604"/>
      <c r="P82" s="604"/>
      <c r="Q82" s="604"/>
      <c r="R82" s="604"/>
      <c r="S82" s="604"/>
      <c r="T82" s="604"/>
      <c r="U82" s="604"/>
      <c r="V82" s="604"/>
    </row>
    <row r="83" spans="1:22">
      <c r="A83" s="604"/>
      <c r="B83" s="604"/>
      <c r="C83" s="604"/>
      <c r="D83" s="604"/>
      <c r="E83" s="604"/>
      <c r="F83" s="604"/>
      <c r="G83" s="604"/>
      <c r="H83" s="604"/>
      <c r="I83" s="604"/>
      <c r="J83" s="604"/>
      <c r="K83" s="604"/>
      <c r="L83" s="604"/>
      <c r="M83" s="604"/>
      <c r="N83" s="604"/>
      <c r="O83" s="604"/>
      <c r="P83" s="604"/>
      <c r="Q83" s="604"/>
      <c r="R83" s="604"/>
      <c r="S83" s="604"/>
      <c r="T83" s="604"/>
      <c r="U83" s="604"/>
      <c r="V83" s="604"/>
    </row>
    <row r="84" spans="1:22">
      <c r="A84" s="604"/>
      <c r="B84" s="604"/>
      <c r="C84" s="604"/>
      <c r="D84" s="604"/>
      <c r="E84" s="604"/>
      <c r="F84" s="604"/>
      <c r="G84" s="604"/>
      <c r="H84" s="604"/>
      <c r="I84" s="604"/>
      <c r="J84" s="604"/>
      <c r="K84" s="604"/>
      <c r="L84" s="604"/>
      <c r="M84" s="604"/>
      <c r="N84" s="604"/>
      <c r="O84" s="604"/>
      <c r="P84" s="604"/>
      <c r="Q84" s="604"/>
      <c r="R84" s="604"/>
      <c r="S84" s="604"/>
      <c r="T84" s="604"/>
      <c r="U84" s="604"/>
      <c r="V84" s="604"/>
    </row>
    <row r="85" spans="1:22">
      <c r="A85" s="604"/>
      <c r="B85" s="604"/>
      <c r="C85" s="604"/>
      <c r="D85" s="604"/>
      <c r="E85" s="604"/>
      <c r="F85" s="604"/>
      <c r="G85" s="604"/>
      <c r="H85" s="604"/>
      <c r="I85" s="604"/>
      <c r="J85" s="604"/>
      <c r="K85" s="604"/>
      <c r="L85" s="604"/>
      <c r="M85" s="604"/>
      <c r="N85" s="604"/>
      <c r="O85" s="604"/>
      <c r="P85" s="604"/>
      <c r="Q85" s="604"/>
      <c r="R85" s="604"/>
      <c r="S85" s="604"/>
      <c r="T85" s="604"/>
      <c r="U85" s="604"/>
      <c r="V85" s="604"/>
    </row>
    <row r="86" spans="1:22">
      <c r="A86" s="604"/>
      <c r="B86" s="604"/>
      <c r="C86" s="604"/>
      <c r="D86" s="604"/>
      <c r="E86" s="604"/>
      <c r="F86" s="604"/>
      <c r="G86" s="604"/>
      <c r="H86" s="604"/>
      <c r="I86" s="604"/>
      <c r="J86" s="604"/>
      <c r="K86" s="604"/>
      <c r="L86" s="604"/>
      <c r="M86" s="604"/>
      <c r="N86" s="604"/>
      <c r="O86" s="604"/>
      <c r="P86" s="604"/>
      <c r="Q86" s="604"/>
      <c r="R86" s="604"/>
      <c r="S86" s="604"/>
      <c r="T86" s="604"/>
      <c r="U86" s="604"/>
      <c r="V86" s="604"/>
    </row>
    <row r="87" spans="1:22">
      <c r="A87" s="604"/>
      <c r="B87" s="604"/>
      <c r="C87" s="604"/>
      <c r="D87" s="604"/>
      <c r="E87" s="604"/>
      <c r="F87" s="604"/>
      <c r="G87" s="604"/>
      <c r="H87" s="604"/>
      <c r="I87" s="604"/>
      <c r="J87" s="604"/>
      <c r="K87" s="604"/>
      <c r="L87" s="604"/>
      <c r="M87" s="604"/>
      <c r="N87" s="604"/>
      <c r="O87" s="604"/>
      <c r="P87" s="604"/>
      <c r="Q87" s="604"/>
      <c r="R87" s="604"/>
      <c r="S87" s="604"/>
      <c r="T87" s="604"/>
      <c r="U87" s="604"/>
      <c r="V87" s="604"/>
    </row>
    <row r="88" spans="1:22">
      <c r="A88" s="604"/>
      <c r="B88" s="604"/>
      <c r="C88" s="604"/>
      <c r="D88" s="604"/>
      <c r="E88" s="604"/>
      <c r="F88" s="604"/>
      <c r="G88" s="604"/>
      <c r="H88" s="604"/>
      <c r="I88" s="604"/>
      <c r="J88" s="604"/>
      <c r="K88" s="604"/>
      <c r="L88" s="604"/>
      <c r="M88" s="604"/>
      <c r="N88" s="604"/>
      <c r="O88" s="604"/>
      <c r="P88" s="604"/>
      <c r="Q88" s="604"/>
      <c r="R88" s="604"/>
      <c r="S88" s="604"/>
      <c r="T88" s="604"/>
      <c r="U88" s="604"/>
      <c r="V88" s="604"/>
    </row>
    <row r="89" spans="1:22">
      <c r="A89" s="604"/>
      <c r="B89" s="604"/>
      <c r="C89" s="604"/>
      <c r="D89" s="604"/>
      <c r="E89" s="604"/>
      <c r="F89" s="604"/>
      <c r="G89" s="604"/>
      <c r="H89" s="604"/>
      <c r="I89" s="604"/>
      <c r="J89" s="604"/>
      <c r="K89" s="604"/>
      <c r="L89" s="604"/>
      <c r="M89" s="604"/>
      <c r="N89" s="604"/>
      <c r="O89" s="604"/>
      <c r="P89" s="604"/>
      <c r="Q89" s="604"/>
      <c r="R89" s="604"/>
      <c r="S89" s="604"/>
      <c r="T89" s="604"/>
      <c r="U89" s="604"/>
      <c r="V89" s="604"/>
    </row>
    <row r="90" spans="1:22">
      <c r="A90" s="604"/>
      <c r="B90" s="604"/>
      <c r="C90" s="604"/>
      <c r="D90" s="604"/>
      <c r="E90" s="604"/>
      <c r="F90" s="604"/>
      <c r="G90" s="604"/>
      <c r="H90" s="604"/>
      <c r="I90" s="604"/>
      <c r="J90" s="604"/>
      <c r="K90" s="604"/>
      <c r="L90" s="604"/>
      <c r="M90" s="604"/>
      <c r="N90" s="604"/>
      <c r="O90" s="604"/>
      <c r="P90" s="604"/>
      <c r="Q90" s="604"/>
      <c r="R90" s="604"/>
      <c r="S90" s="604"/>
      <c r="T90" s="604"/>
      <c r="U90" s="604"/>
      <c r="V90" s="604"/>
    </row>
  </sheetData>
  <mergeCells count="209">
    <mergeCell ref="O57:O58"/>
    <mergeCell ref="P57:P58"/>
    <mergeCell ref="Q57:Q58"/>
    <mergeCell ref="R57:R58"/>
    <mergeCell ref="S57:S58"/>
    <mergeCell ref="T57:T58"/>
    <mergeCell ref="U57:U58"/>
    <mergeCell ref="V57:V58"/>
    <mergeCell ref="B57:B58"/>
    <mergeCell ref="E57:E58"/>
    <mergeCell ref="F57:F58"/>
    <mergeCell ref="J57:J58"/>
    <mergeCell ref="K57:K58"/>
    <mergeCell ref="K55:K56"/>
    <mergeCell ref="L57:L58"/>
    <mergeCell ref="M57:M58"/>
    <mergeCell ref="N57:N58"/>
    <mergeCell ref="A20:A21"/>
    <mergeCell ref="A33:D33"/>
    <mergeCell ref="A41:A44"/>
    <mergeCell ref="A36:C36"/>
    <mergeCell ref="B47:C47"/>
    <mergeCell ref="G43:G44"/>
    <mergeCell ref="E24:E25"/>
    <mergeCell ref="F24:F25"/>
    <mergeCell ref="D24:D25"/>
    <mergeCell ref="E20:E21"/>
    <mergeCell ref="B26:C26"/>
    <mergeCell ref="A28:D28"/>
    <mergeCell ref="A24:A25"/>
    <mergeCell ref="B24:B25"/>
    <mergeCell ref="A22:A23"/>
    <mergeCell ref="M55:M56"/>
    <mergeCell ref="L55:L56"/>
    <mergeCell ref="N55:N56"/>
    <mergeCell ref="A55:A56"/>
    <mergeCell ref="B55:B56"/>
    <mergeCell ref="M20:M21"/>
    <mergeCell ref="D55:D56"/>
    <mergeCell ref="A57:A58"/>
    <mergeCell ref="V24:V25"/>
    <mergeCell ref="R24:R25"/>
    <mergeCell ref="S24:S25"/>
    <mergeCell ref="V55:V56"/>
    <mergeCell ref="E55:E56"/>
    <mergeCell ref="F55:F56"/>
    <mergeCell ref="J55:J56"/>
    <mergeCell ref="O55:O56"/>
    <mergeCell ref="R55:R56"/>
    <mergeCell ref="U55:U56"/>
    <mergeCell ref="S55:S56"/>
    <mergeCell ref="T55:T56"/>
    <mergeCell ref="P55:P56"/>
    <mergeCell ref="Q55:Q56"/>
    <mergeCell ref="L24:L25"/>
    <mergeCell ref="U24:U25"/>
    <mergeCell ref="A51:A52"/>
    <mergeCell ref="N24:N25"/>
    <mergeCell ref="Q24:Q25"/>
    <mergeCell ref="A29:V29"/>
    <mergeCell ref="L33:S33"/>
    <mergeCell ref="A67:V90"/>
    <mergeCell ref="A65:V65"/>
    <mergeCell ref="A59:D59"/>
    <mergeCell ref="A64:D64"/>
    <mergeCell ref="A63:D63"/>
    <mergeCell ref="B61:C61"/>
    <mergeCell ref="A62:D62"/>
    <mergeCell ref="A66:V66"/>
    <mergeCell ref="B60:V60"/>
    <mergeCell ref="V22:V23"/>
    <mergeCell ref="A4:C4"/>
    <mergeCell ref="A39:C39"/>
    <mergeCell ref="A37:C37"/>
    <mergeCell ref="B13:C13"/>
    <mergeCell ref="M24:M25"/>
    <mergeCell ref="P24:P25"/>
    <mergeCell ref="G6:V6"/>
    <mergeCell ref="G5:I5"/>
    <mergeCell ref="I8:I9"/>
    <mergeCell ref="R8:R9"/>
    <mergeCell ref="E6:F7"/>
    <mergeCell ref="N8:O8"/>
    <mergeCell ref="H8:H9"/>
    <mergeCell ref="U18:U19"/>
    <mergeCell ref="V18:V19"/>
    <mergeCell ref="O18:O19"/>
    <mergeCell ref="Q18:Q19"/>
    <mergeCell ref="R18:R19"/>
    <mergeCell ref="T24:T25"/>
    <mergeCell ref="A18:A19"/>
    <mergeCell ref="A14:D14"/>
    <mergeCell ref="A6:A9"/>
    <mergeCell ref="P7:V7"/>
    <mergeCell ref="L1:P1"/>
    <mergeCell ref="L2:P2"/>
    <mergeCell ref="P8:P9"/>
    <mergeCell ref="G42:O42"/>
    <mergeCell ref="J8:J9"/>
    <mergeCell ref="E41:F42"/>
    <mergeCell ref="G7:O7"/>
    <mergeCell ref="U8:U9"/>
    <mergeCell ref="H10:I10"/>
    <mergeCell ref="G8:G9"/>
    <mergeCell ref="F18:F19"/>
    <mergeCell ref="F20:F21"/>
    <mergeCell ref="G40:I40"/>
    <mergeCell ref="A35:V35"/>
    <mergeCell ref="L36:S36"/>
    <mergeCell ref="A32:D32"/>
    <mergeCell ref="A31:D31"/>
    <mergeCell ref="A34:V34"/>
    <mergeCell ref="P42:V42"/>
    <mergeCell ref="F8:F9"/>
    <mergeCell ref="E18:E19"/>
    <mergeCell ref="A12:V12"/>
    <mergeCell ref="A11:V11"/>
    <mergeCell ref="Q8:Q9"/>
    <mergeCell ref="S10:T10"/>
    <mergeCell ref="P10:Q10"/>
    <mergeCell ref="S8:S9"/>
    <mergeCell ref="P18:P19"/>
    <mergeCell ref="J18:J19"/>
    <mergeCell ref="L18:L19"/>
    <mergeCell ref="M18:M19"/>
    <mergeCell ref="A16:V16"/>
    <mergeCell ref="T18:T19"/>
    <mergeCell ref="S18:S19"/>
    <mergeCell ref="B6:C9"/>
    <mergeCell ref="D6:D9"/>
    <mergeCell ref="B10:C10"/>
    <mergeCell ref="E8:E9"/>
    <mergeCell ref="V8:V9"/>
    <mergeCell ref="N10:O10"/>
    <mergeCell ref="K8:K9"/>
    <mergeCell ref="M8:M9"/>
    <mergeCell ref="L8:L9"/>
    <mergeCell ref="N18:N19"/>
    <mergeCell ref="T8:T9"/>
    <mergeCell ref="B17:C17"/>
    <mergeCell ref="B20:B21"/>
    <mergeCell ref="B18:B19"/>
    <mergeCell ref="D18:D19"/>
    <mergeCell ref="I43:I44"/>
    <mergeCell ref="B27:C27"/>
    <mergeCell ref="U43:U44"/>
    <mergeCell ref="L37:R37"/>
    <mergeCell ref="B30:C30"/>
    <mergeCell ref="B22:B23"/>
    <mergeCell ref="E22:E23"/>
    <mergeCell ref="F22:F23"/>
    <mergeCell ref="J22:J23"/>
    <mergeCell ref="R22:R23"/>
    <mergeCell ref="S22:S23"/>
    <mergeCell ref="T22:T23"/>
    <mergeCell ref="U22:U23"/>
    <mergeCell ref="N20:N21"/>
    <mergeCell ref="O24:O25"/>
    <mergeCell ref="L22:L23"/>
    <mergeCell ref="M22:M23"/>
    <mergeCell ref="N22:N23"/>
    <mergeCell ref="O22:O23"/>
    <mergeCell ref="P22:P23"/>
    <mergeCell ref="Q22:Q23"/>
    <mergeCell ref="B50:C50"/>
    <mergeCell ref="B54:C54"/>
    <mergeCell ref="J43:J44"/>
    <mergeCell ref="S43:S44"/>
    <mergeCell ref="Q43:Q44"/>
    <mergeCell ref="T43:T44"/>
    <mergeCell ref="P43:P44"/>
    <mergeCell ref="O51:O52"/>
    <mergeCell ref="F43:F44"/>
    <mergeCell ref="H45:I45"/>
    <mergeCell ref="P51:P52"/>
    <mergeCell ref="M43:M44"/>
    <mergeCell ref="B41:C44"/>
    <mergeCell ref="D41:D44"/>
    <mergeCell ref="N51:N52"/>
    <mergeCell ref="J51:J52"/>
    <mergeCell ref="A49:V49"/>
    <mergeCell ref="H43:H44"/>
    <mergeCell ref="R43:R44"/>
    <mergeCell ref="G41:V41"/>
    <mergeCell ref="E43:E44"/>
    <mergeCell ref="Y13:Y14"/>
    <mergeCell ref="K43:K44"/>
    <mergeCell ref="B53:C53"/>
    <mergeCell ref="B51:B52"/>
    <mergeCell ref="D51:D52"/>
    <mergeCell ref="F51:F52"/>
    <mergeCell ref="L43:L44"/>
    <mergeCell ref="P45:Q45"/>
    <mergeCell ref="A46:V46"/>
    <mergeCell ref="S51:S52"/>
    <mergeCell ref="V43:V44"/>
    <mergeCell ref="B45:C45"/>
    <mergeCell ref="A48:D48"/>
    <mergeCell ref="N43:O43"/>
    <mergeCell ref="Q51:Q52"/>
    <mergeCell ref="R51:R52"/>
    <mergeCell ref="U51:U52"/>
    <mergeCell ref="L51:L52"/>
    <mergeCell ref="T51:T52"/>
    <mergeCell ref="S45:T45"/>
    <mergeCell ref="V51:V52"/>
    <mergeCell ref="M51:M52"/>
    <mergeCell ref="E51:E52"/>
    <mergeCell ref="N45:O45"/>
  </mergeCells>
  <phoneticPr fontId="7" type="noConversion"/>
  <pageMargins left="0.19685039370078741" right="0.19685039370078741" top="0.19685039370078741" bottom="0.19685039370078741" header="0" footer="0"/>
  <pageSetup paperSize="9" scale="48" fitToHeight="0" orientation="landscape" r:id="rId1"/>
  <headerFooter alignWithMargins="0"/>
  <rowBreaks count="1" manualBreakCount="1">
    <brk id="35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180"/>
  <sheetViews>
    <sheetView tabSelected="1" zoomScale="60" zoomScaleNormal="60" zoomScaleSheetLayoutView="80" workbookViewId="0">
      <selection activeCell="G21" sqref="G21"/>
    </sheetView>
  </sheetViews>
  <sheetFormatPr defaultColWidth="9" defaultRowHeight="14.25"/>
  <cols>
    <col min="1" max="1" width="6.75" customWidth="1"/>
    <col min="2" max="2" width="17.875" customWidth="1"/>
    <col min="3" max="3" width="17" customWidth="1"/>
    <col min="4" max="4" width="23.75" customWidth="1"/>
    <col min="6" max="6" width="11" bestFit="1" customWidth="1"/>
    <col min="8" max="8" width="11.75" customWidth="1"/>
    <col min="9" max="9" width="11.625" customWidth="1"/>
    <col min="10" max="11" width="12.5" customWidth="1"/>
    <col min="12" max="13" width="13.75" customWidth="1"/>
    <col min="14" max="14" width="11.75" customWidth="1"/>
    <col min="15" max="15" width="11.875" customWidth="1"/>
    <col min="16" max="16" width="11.625" customWidth="1"/>
    <col min="17" max="17" width="9.625" customWidth="1"/>
    <col min="18" max="18" width="11.375" customWidth="1"/>
    <col min="19" max="19" width="10.875" customWidth="1"/>
    <col min="20" max="20" width="10.375" customWidth="1"/>
    <col min="21" max="21" width="13.625" customWidth="1"/>
    <col min="22" max="22" width="12.25" customWidth="1"/>
  </cols>
  <sheetData>
    <row r="1" spans="1:22" ht="15.7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578" t="s">
        <v>173</v>
      </c>
      <c r="M1" s="578"/>
      <c r="N1" s="578"/>
      <c r="O1" s="578"/>
      <c r="P1" s="18"/>
      <c r="Q1" s="18"/>
      <c r="R1" s="19"/>
      <c r="S1" s="19"/>
      <c r="T1" s="19"/>
      <c r="U1" s="19"/>
      <c r="V1" s="19"/>
    </row>
    <row r="2" spans="1:22" ht="15.75">
      <c r="A2" s="20" t="s">
        <v>1</v>
      </c>
      <c r="B2" s="20"/>
      <c r="C2" s="20"/>
      <c r="D2" s="20"/>
      <c r="E2" s="18"/>
      <c r="F2" s="18"/>
      <c r="G2" s="18"/>
      <c r="H2" s="18"/>
      <c r="I2" s="18"/>
      <c r="J2" s="18"/>
      <c r="K2" s="18"/>
      <c r="L2" s="578" t="s">
        <v>2</v>
      </c>
      <c r="M2" s="578"/>
      <c r="N2" s="578"/>
      <c r="O2" s="578"/>
      <c r="P2" s="18"/>
      <c r="Q2" s="18"/>
      <c r="R2" s="18"/>
      <c r="S2" s="19"/>
      <c r="T2" s="19"/>
      <c r="U2" s="19"/>
      <c r="V2" s="19"/>
    </row>
    <row r="3" spans="1:22" ht="15.75">
      <c r="A3" s="263"/>
      <c r="B3" s="18"/>
      <c r="C3" s="18"/>
      <c r="D3" s="18"/>
      <c r="E3" s="18"/>
      <c r="F3" s="18"/>
      <c r="G3" s="18" t="s">
        <v>3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9"/>
      <c r="T3" s="19"/>
      <c r="U3" s="19"/>
      <c r="V3" s="19"/>
    </row>
    <row r="4" spans="1:22" ht="15.75">
      <c r="A4" s="263"/>
      <c r="B4" s="422"/>
      <c r="C4" s="422"/>
      <c r="D4" s="422"/>
      <c r="E4" s="18"/>
      <c r="F4" s="19"/>
      <c r="G4" s="18" t="s">
        <v>103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19"/>
      <c r="U4" s="19"/>
      <c r="V4" s="19"/>
    </row>
    <row r="5" spans="1:22" ht="15.75">
      <c r="A5" s="263"/>
      <c r="B5" s="18"/>
      <c r="C5" s="18"/>
      <c r="D5" s="18"/>
      <c r="E5" s="18"/>
      <c r="F5" s="18"/>
      <c r="G5" s="578" t="s">
        <v>172</v>
      </c>
      <c r="H5" s="578"/>
      <c r="I5" s="578"/>
      <c r="J5" s="18"/>
      <c r="K5" s="18"/>
      <c r="L5" s="18"/>
      <c r="M5" s="18"/>
      <c r="N5" s="18"/>
      <c r="O5" s="18"/>
      <c r="P5" s="18"/>
      <c r="Q5" s="18"/>
      <c r="R5" s="18"/>
      <c r="S5" s="19"/>
      <c r="T5" s="19"/>
      <c r="U5" s="19"/>
      <c r="V5" s="19"/>
    </row>
    <row r="6" spans="1:22" ht="16.5" thickBot="1">
      <c r="A6" s="263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9"/>
      <c r="U6" s="19"/>
      <c r="V6" s="19"/>
    </row>
    <row r="7" spans="1:22" ht="18.75" customHeight="1" thickBot="1">
      <c r="A7" s="646" t="s">
        <v>5</v>
      </c>
      <c r="B7" s="646" t="s">
        <v>6</v>
      </c>
      <c r="C7" s="646"/>
      <c r="D7" s="670" t="s">
        <v>7</v>
      </c>
      <c r="E7" s="646" t="s">
        <v>8</v>
      </c>
      <c r="F7" s="703"/>
      <c r="G7" s="646" t="s">
        <v>127</v>
      </c>
      <c r="H7" s="646"/>
      <c r="I7" s="646"/>
      <c r="J7" s="646"/>
      <c r="K7" s="646"/>
      <c r="L7" s="646"/>
      <c r="M7" s="646"/>
      <c r="N7" s="646"/>
      <c r="O7" s="646"/>
      <c r="P7" s="646"/>
      <c r="Q7" s="646"/>
      <c r="R7" s="646"/>
      <c r="S7" s="646"/>
      <c r="T7" s="646"/>
      <c r="U7" s="646"/>
      <c r="V7" s="646"/>
    </row>
    <row r="8" spans="1:22" ht="16.5" thickBot="1">
      <c r="A8" s="646"/>
      <c r="B8" s="646"/>
      <c r="C8" s="646"/>
      <c r="D8" s="699"/>
      <c r="E8" s="703"/>
      <c r="F8" s="703"/>
      <c r="G8" s="704" t="s">
        <v>10</v>
      </c>
      <c r="H8" s="704"/>
      <c r="I8" s="704"/>
      <c r="J8" s="704"/>
      <c r="K8" s="704"/>
      <c r="L8" s="704"/>
      <c r="M8" s="704"/>
      <c r="N8" s="704"/>
      <c r="O8" s="704"/>
      <c r="P8" s="646" t="s">
        <v>11</v>
      </c>
      <c r="Q8" s="646"/>
      <c r="R8" s="646"/>
      <c r="S8" s="646"/>
      <c r="T8" s="646"/>
      <c r="U8" s="646"/>
      <c r="V8" s="646"/>
    </row>
    <row r="9" spans="1:22" ht="28.5" customHeight="1" thickBot="1">
      <c r="A9" s="646"/>
      <c r="B9" s="646"/>
      <c r="C9" s="646"/>
      <c r="D9" s="699"/>
      <c r="E9" s="670" t="s">
        <v>12</v>
      </c>
      <c r="F9" s="670" t="s">
        <v>13</v>
      </c>
      <c r="G9" s="658" t="s">
        <v>14</v>
      </c>
      <c r="H9" s="658" t="s">
        <v>15</v>
      </c>
      <c r="I9" s="658" t="s">
        <v>16</v>
      </c>
      <c r="J9" s="658" t="s">
        <v>17</v>
      </c>
      <c r="K9" s="523" t="s">
        <v>18</v>
      </c>
      <c r="L9" s="662" t="s">
        <v>19</v>
      </c>
      <c r="M9" s="523" t="s">
        <v>20</v>
      </c>
      <c r="N9" s="658" t="s">
        <v>21</v>
      </c>
      <c r="O9" s="659"/>
      <c r="P9" s="670" t="s">
        <v>22</v>
      </c>
      <c r="Q9" s="670" t="s">
        <v>23</v>
      </c>
      <c r="R9" s="670" t="s">
        <v>128</v>
      </c>
      <c r="S9" s="670" t="s">
        <v>25</v>
      </c>
      <c r="T9" s="670" t="s">
        <v>23</v>
      </c>
      <c r="U9" s="670" t="s">
        <v>26</v>
      </c>
      <c r="V9" s="670" t="s">
        <v>27</v>
      </c>
    </row>
    <row r="10" spans="1:22" ht="23.25" customHeight="1" thickBot="1">
      <c r="A10" s="698"/>
      <c r="B10" s="646"/>
      <c r="C10" s="646"/>
      <c r="D10" s="699"/>
      <c r="E10" s="670"/>
      <c r="F10" s="670"/>
      <c r="G10" s="658"/>
      <c r="H10" s="658"/>
      <c r="I10" s="659"/>
      <c r="J10" s="658"/>
      <c r="K10" s="524"/>
      <c r="L10" s="658"/>
      <c r="M10" s="524"/>
      <c r="N10" s="259" t="s">
        <v>28</v>
      </c>
      <c r="O10" s="259" t="s">
        <v>29</v>
      </c>
      <c r="P10" s="670"/>
      <c r="Q10" s="659"/>
      <c r="R10" s="670"/>
      <c r="S10" s="670"/>
      <c r="T10" s="659"/>
      <c r="U10" s="670"/>
      <c r="V10" s="670"/>
    </row>
    <row r="11" spans="1:22" ht="16.5" thickBot="1">
      <c r="A11" s="254">
        <v>1</v>
      </c>
      <c r="B11" s="697">
        <v>2</v>
      </c>
      <c r="C11" s="660"/>
      <c r="D11" s="253"/>
      <c r="E11" s="253">
        <v>3</v>
      </c>
      <c r="F11" s="253">
        <v>4</v>
      </c>
      <c r="G11" s="253">
        <v>5</v>
      </c>
      <c r="H11" s="660">
        <v>7</v>
      </c>
      <c r="I11" s="661"/>
      <c r="J11" s="253">
        <v>9</v>
      </c>
      <c r="K11" s="253"/>
      <c r="L11" s="253">
        <v>11</v>
      </c>
      <c r="M11" s="253"/>
      <c r="N11" s="660">
        <v>13</v>
      </c>
      <c r="O11" s="661"/>
      <c r="P11" s="660">
        <v>14</v>
      </c>
      <c r="Q11" s="661"/>
      <c r="R11" s="253">
        <v>15</v>
      </c>
      <c r="S11" s="660">
        <v>16</v>
      </c>
      <c r="T11" s="661"/>
      <c r="U11" s="253">
        <v>17</v>
      </c>
      <c r="V11" s="179">
        <v>18</v>
      </c>
    </row>
    <row r="12" spans="1:22" ht="16.5" customHeight="1" thickBot="1">
      <c r="A12" s="375" t="s">
        <v>35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7"/>
    </row>
    <row r="13" spans="1:22" ht="36" customHeight="1" thickBot="1">
      <c r="A13" s="212">
        <v>42</v>
      </c>
      <c r="B13" s="700" t="s">
        <v>129</v>
      </c>
      <c r="C13" s="692"/>
      <c r="D13" s="40" t="s">
        <v>130</v>
      </c>
      <c r="E13" s="34">
        <f>SUM(G13,H13,J13,L13,P13,S13)</f>
        <v>25</v>
      </c>
      <c r="F13" s="31">
        <f>SUM(M13,R13,U13)</f>
        <v>1</v>
      </c>
      <c r="G13" s="30">
        <v>10</v>
      </c>
      <c r="H13" s="30" t="s">
        <v>40</v>
      </c>
      <c r="I13" s="30"/>
      <c r="J13" s="30">
        <v>5</v>
      </c>
      <c r="K13" s="30">
        <v>25</v>
      </c>
      <c r="L13" s="30">
        <v>10</v>
      </c>
      <c r="M13" s="45">
        <v>1</v>
      </c>
      <c r="N13" s="30" t="s">
        <v>40</v>
      </c>
      <c r="O13" s="67" t="s">
        <v>94</v>
      </c>
      <c r="P13" s="30" t="s">
        <v>40</v>
      </c>
      <c r="Q13" s="30"/>
      <c r="R13" s="140" t="s">
        <v>40</v>
      </c>
      <c r="S13" s="30" t="s">
        <v>40</v>
      </c>
      <c r="T13" s="30"/>
      <c r="U13" s="140" t="s">
        <v>40</v>
      </c>
      <c r="V13" s="255" t="s">
        <v>40</v>
      </c>
    </row>
    <row r="14" spans="1:22" ht="16.5" thickBot="1">
      <c r="A14" s="367" t="s">
        <v>51</v>
      </c>
      <c r="B14" s="367"/>
      <c r="C14" s="367"/>
      <c r="D14" s="368"/>
      <c r="E14" s="129">
        <f>SUM(E13)</f>
        <v>25</v>
      </c>
      <c r="F14" s="102">
        <f>SUM(F13)</f>
        <v>1</v>
      </c>
      <c r="G14" s="102">
        <f>SUM(G13)</f>
        <v>10</v>
      </c>
      <c r="H14" s="102">
        <f>SUM(H13)</f>
        <v>0</v>
      </c>
      <c r="I14" s="102"/>
      <c r="J14" s="102">
        <f>SUM(J13)</f>
        <v>5</v>
      </c>
      <c r="K14" s="102"/>
      <c r="L14" s="102">
        <f>SUM(L13)</f>
        <v>10</v>
      </c>
      <c r="M14" s="102">
        <f>SUM(M13)</f>
        <v>1</v>
      </c>
      <c r="N14" s="102"/>
      <c r="O14" s="102">
        <f>SUM(O9:O13)</f>
        <v>0</v>
      </c>
      <c r="P14" s="102">
        <f>SUM(P13)</f>
        <v>0</v>
      </c>
      <c r="Q14" s="102"/>
      <c r="R14" s="102">
        <f>SUM(R13)</f>
        <v>0</v>
      </c>
      <c r="S14" s="102">
        <f>SUM(S13)</f>
        <v>0</v>
      </c>
      <c r="T14" s="102"/>
      <c r="U14" s="102">
        <f>SUM(U13)</f>
        <v>0</v>
      </c>
      <c r="V14" s="103">
        <f>SUM(V13)</f>
        <v>0</v>
      </c>
    </row>
    <row r="15" spans="1:22" ht="17.25" customHeight="1" thickBot="1">
      <c r="A15" s="366" t="s">
        <v>52</v>
      </c>
      <c r="B15" s="367"/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8"/>
    </row>
    <row r="16" spans="1:22" ht="35.25" customHeight="1" thickBot="1">
      <c r="A16" s="229">
        <v>43</v>
      </c>
      <c r="B16" s="366" t="s">
        <v>89</v>
      </c>
      <c r="C16" s="368"/>
      <c r="D16" s="58" t="s">
        <v>90</v>
      </c>
      <c r="E16" s="208">
        <f>SUM(G16,H16,J16,L16,P16,S16)</f>
        <v>30</v>
      </c>
      <c r="F16" s="150">
        <f>SUM(M16,R16,U16)</f>
        <v>2</v>
      </c>
      <c r="G16" s="208" t="s">
        <v>92</v>
      </c>
      <c r="H16" s="208">
        <v>30</v>
      </c>
      <c r="I16" s="208">
        <v>20</v>
      </c>
      <c r="J16" s="208" t="s">
        <v>92</v>
      </c>
      <c r="K16" s="208"/>
      <c r="L16" s="208" t="s">
        <v>92</v>
      </c>
      <c r="M16" s="75">
        <v>2</v>
      </c>
      <c r="N16" s="75" t="s">
        <v>39</v>
      </c>
      <c r="O16" s="147"/>
      <c r="P16" s="147"/>
      <c r="Q16" s="147"/>
      <c r="R16" s="147"/>
      <c r="S16" s="147"/>
      <c r="T16" s="147"/>
      <c r="U16" s="147"/>
      <c r="V16" s="147"/>
    </row>
    <row r="17" spans="1:40" ht="35.25" customHeight="1" thickBot="1">
      <c r="A17" s="212">
        <v>44</v>
      </c>
      <c r="B17" s="700" t="s">
        <v>131</v>
      </c>
      <c r="C17" s="692"/>
      <c r="D17" s="341" t="s">
        <v>209</v>
      </c>
      <c r="E17" s="212">
        <f>SUM(G17,H17,J17,L17,P17,S17)</f>
        <v>35</v>
      </c>
      <c r="F17" s="31">
        <f>SUM(M17,R17,U17)</f>
        <v>1.5</v>
      </c>
      <c r="G17" s="212">
        <v>10</v>
      </c>
      <c r="H17" s="212" t="s">
        <v>40</v>
      </c>
      <c r="I17" s="212"/>
      <c r="J17" s="212">
        <v>5</v>
      </c>
      <c r="K17" s="212">
        <v>25</v>
      </c>
      <c r="L17" s="212">
        <v>20</v>
      </c>
      <c r="M17" s="32">
        <v>1.5</v>
      </c>
      <c r="N17" s="212" t="s">
        <v>40</v>
      </c>
      <c r="O17" s="33" t="s">
        <v>94</v>
      </c>
      <c r="P17" s="212" t="s">
        <v>40</v>
      </c>
      <c r="Q17" s="212"/>
      <c r="R17" s="142" t="s">
        <v>40</v>
      </c>
      <c r="S17" s="212" t="s">
        <v>40</v>
      </c>
      <c r="T17" s="212"/>
      <c r="U17" s="142" t="s">
        <v>40</v>
      </c>
      <c r="V17" s="212" t="s">
        <v>40</v>
      </c>
    </row>
    <row r="18" spans="1:40" ht="16.5" thickBot="1">
      <c r="A18" s="701" t="s">
        <v>51</v>
      </c>
      <c r="B18" s="701"/>
      <c r="C18" s="701"/>
      <c r="D18" s="625"/>
      <c r="E18" s="129">
        <f>SUM(E16:E17)</f>
        <v>65</v>
      </c>
      <c r="F18" s="102">
        <f>SUM(F16:F17)</f>
        <v>3.5</v>
      </c>
      <c r="G18" s="102">
        <f>SUM(G16:G17)</f>
        <v>10</v>
      </c>
      <c r="H18" s="102">
        <f>SUM(H16:H17)</f>
        <v>30</v>
      </c>
      <c r="I18" s="102"/>
      <c r="J18" s="102">
        <f>SUM(J16:J17)</f>
        <v>5</v>
      </c>
      <c r="K18" s="102"/>
      <c r="L18" s="102">
        <f>SUM(L16:L17)</f>
        <v>20</v>
      </c>
      <c r="M18" s="102">
        <f>SUM(M16:M17)</f>
        <v>3.5</v>
      </c>
      <c r="N18" s="102"/>
      <c r="O18" s="102">
        <f>SUM(O13:O17)</f>
        <v>0</v>
      </c>
      <c r="P18" s="102">
        <f>SUM(P16:P17)</f>
        <v>0</v>
      </c>
      <c r="Q18" s="102"/>
      <c r="R18" s="102">
        <f>SUM(R16:R17)</f>
        <v>0</v>
      </c>
      <c r="S18" s="102">
        <f>SUM(S16:S17)</f>
        <v>0</v>
      </c>
      <c r="T18" s="102"/>
      <c r="U18" s="102">
        <f>SUM(U16:U17)</f>
        <v>0</v>
      </c>
      <c r="V18" s="103">
        <f>SUM(V16:V17)</f>
        <v>0</v>
      </c>
    </row>
    <row r="19" spans="1:40" ht="15.75" customHeight="1" thickBot="1">
      <c r="A19" s="366" t="s">
        <v>132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367"/>
      <c r="V19" s="368"/>
    </row>
    <row r="20" spans="1:40" ht="48" customHeight="1" thickBot="1">
      <c r="A20" s="77">
        <v>45</v>
      </c>
      <c r="B20" s="652" t="s">
        <v>133</v>
      </c>
      <c r="C20" s="702"/>
      <c r="D20" s="65" t="s">
        <v>177</v>
      </c>
      <c r="E20" s="207">
        <f>SUM(G20,H20,J20,L20,P20,S20)</f>
        <v>30</v>
      </c>
      <c r="F20" s="59">
        <f>SUM(M20,R20,U20)</f>
        <v>1</v>
      </c>
      <c r="G20" s="208">
        <v>10</v>
      </c>
      <c r="H20" s="208" t="s">
        <v>40</v>
      </c>
      <c r="I20" s="208"/>
      <c r="J20" s="208">
        <v>10</v>
      </c>
      <c r="K20" s="208">
        <v>25</v>
      </c>
      <c r="L20" s="208">
        <v>10</v>
      </c>
      <c r="M20" s="75">
        <v>1</v>
      </c>
      <c r="N20" s="208" t="s">
        <v>40</v>
      </c>
      <c r="O20" s="79" t="s">
        <v>94</v>
      </c>
      <c r="P20" s="208" t="s">
        <v>40</v>
      </c>
      <c r="Q20" s="208"/>
      <c r="R20" s="141" t="s">
        <v>40</v>
      </c>
      <c r="S20" s="208" t="s">
        <v>40</v>
      </c>
      <c r="T20" s="208"/>
      <c r="U20" s="141" t="s">
        <v>40</v>
      </c>
      <c r="V20" s="257" t="s">
        <v>40</v>
      </c>
    </row>
    <row r="21" spans="1:40" ht="43.5" customHeight="1" thickBot="1">
      <c r="A21" s="77">
        <v>46</v>
      </c>
      <c r="B21" s="695" t="s">
        <v>134</v>
      </c>
      <c r="C21" s="696"/>
      <c r="D21" s="181" t="s">
        <v>210</v>
      </c>
      <c r="E21" s="207">
        <f>SUM(G21,H21,J21,L21,P21,S21)</f>
        <v>30</v>
      </c>
      <c r="F21" s="59">
        <f>SUM(M21,R21,U21)</f>
        <v>1</v>
      </c>
      <c r="G21" s="77">
        <v>10</v>
      </c>
      <c r="H21" s="77" t="s">
        <v>63</v>
      </c>
      <c r="I21" s="212"/>
      <c r="J21" s="212">
        <v>5</v>
      </c>
      <c r="K21" s="212">
        <v>25</v>
      </c>
      <c r="L21" s="212">
        <v>15</v>
      </c>
      <c r="M21" s="60">
        <v>1</v>
      </c>
      <c r="N21" s="77"/>
      <c r="O21" s="33" t="s">
        <v>94</v>
      </c>
      <c r="P21" s="77"/>
      <c r="Q21" s="78"/>
      <c r="R21" s="135"/>
      <c r="S21" s="77"/>
      <c r="T21" s="77"/>
      <c r="U21" s="135"/>
      <c r="V21" s="77"/>
    </row>
    <row r="22" spans="1:40" ht="33" customHeight="1" thickBot="1">
      <c r="A22" s="77">
        <v>47</v>
      </c>
      <c r="B22" s="362" t="s">
        <v>135</v>
      </c>
      <c r="C22" s="362"/>
      <c r="D22" s="40" t="s">
        <v>200</v>
      </c>
      <c r="E22" s="212">
        <f>SUM(G22,H22,J22,L22,P22,S22)</f>
        <v>40</v>
      </c>
      <c r="F22" s="31">
        <f>SUM(M22,R22,U22)</f>
        <v>2</v>
      </c>
      <c r="G22" s="212">
        <v>10</v>
      </c>
      <c r="H22" s="212" t="s">
        <v>63</v>
      </c>
      <c r="I22" s="212"/>
      <c r="J22" s="212">
        <v>15</v>
      </c>
      <c r="K22" s="212">
        <v>25</v>
      </c>
      <c r="L22" s="212">
        <v>15</v>
      </c>
      <c r="M22" s="32">
        <v>2</v>
      </c>
      <c r="N22" s="212" t="s">
        <v>40</v>
      </c>
      <c r="O22" s="61" t="s">
        <v>94</v>
      </c>
      <c r="P22" s="77" t="s">
        <v>40</v>
      </c>
      <c r="Q22" s="78"/>
      <c r="R22" s="135" t="s">
        <v>40</v>
      </c>
      <c r="S22" s="77" t="s">
        <v>40</v>
      </c>
      <c r="T22" s="77"/>
      <c r="U22" s="135" t="s">
        <v>40</v>
      </c>
      <c r="V22" s="77" t="s">
        <v>40</v>
      </c>
    </row>
    <row r="23" spans="1:40" ht="38.25" customHeight="1" thickBot="1">
      <c r="A23" s="77">
        <v>48</v>
      </c>
      <c r="B23" s="663" t="s">
        <v>136</v>
      </c>
      <c r="C23" s="663"/>
      <c r="D23" s="65" t="s">
        <v>194</v>
      </c>
      <c r="E23" s="77">
        <f>SUM(G23,H23,J23,L23,P23,S23)</f>
        <v>95</v>
      </c>
      <c r="F23" s="59">
        <f>SUM(M23,R23,U23)</f>
        <v>4</v>
      </c>
      <c r="G23" s="77">
        <v>20</v>
      </c>
      <c r="H23" s="77" t="s">
        <v>63</v>
      </c>
      <c r="I23" s="212" t="s">
        <v>63</v>
      </c>
      <c r="J23" s="212">
        <v>20</v>
      </c>
      <c r="K23" s="212">
        <v>25</v>
      </c>
      <c r="L23" s="212">
        <v>15</v>
      </c>
      <c r="M23" s="60">
        <v>2</v>
      </c>
      <c r="N23" s="154"/>
      <c r="O23" s="61" t="s">
        <v>94</v>
      </c>
      <c r="P23" s="77">
        <v>40</v>
      </c>
      <c r="Q23" s="78">
        <v>5</v>
      </c>
      <c r="R23" s="135">
        <v>2</v>
      </c>
      <c r="S23" s="77" t="s">
        <v>40</v>
      </c>
      <c r="T23" s="77"/>
      <c r="U23" s="135" t="s">
        <v>40</v>
      </c>
      <c r="V23" s="94" t="s">
        <v>94</v>
      </c>
    </row>
    <row r="24" spans="1:40" ht="54" customHeight="1" thickBot="1">
      <c r="A24" s="81">
        <v>49</v>
      </c>
      <c r="B24" s="366" t="s">
        <v>137</v>
      </c>
      <c r="C24" s="343"/>
      <c r="D24" s="74" t="s">
        <v>204</v>
      </c>
      <c r="E24" s="208">
        <f>SUM(G24,H24,J24,L24)</f>
        <v>30</v>
      </c>
      <c r="F24" s="59">
        <v>1</v>
      </c>
      <c r="G24" s="208">
        <v>10</v>
      </c>
      <c r="H24" s="208" t="s">
        <v>63</v>
      </c>
      <c r="I24" s="30"/>
      <c r="J24" s="30">
        <v>5</v>
      </c>
      <c r="K24" s="30">
        <v>15</v>
      </c>
      <c r="L24" s="30">
        <v>15</v>
      </c>
      <c r="M24" s="75">
        <v>1</v>
      </c>
      <c r="N24" s="208" t="s">
        <v>40</v>
      </c>
      <c r="O24" s="76" t="s">
        <v>94</v>
      </c>
      <c r="P24" s="208" t="s">
        <v>40</v>
      </c>
      <c r="Q24" s="208"/>
      <c r="R24" s="141" t="s">
        <v>40</v>
      </c>
      <c r="S24" s="208" t="s">
        <v>33</v>
      </c>
      <c r="T24" s="208"/>
      <c r="U24" s="141" t="s">
        <v>40</v>
      </c>
      <c r="V24" s="257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1"/>
      <c r="AK24" s="1"/>
      <c r="AL24" s="1"/>
      <c r="AM24" s="1"/>
      <c r="AN24" s="1"/>
    </row>
    <row r="25" spans="1:40" ht="19.5" customHeight="1" thickBot="1">
      <c r="A25" s="646" t="s">
        <v>138</v>
      </c>
      <c r="B25" s="646"/>
      <c r="C25" s="646"/>
      <c r="D25" s="646"/>
      <c r="E25" s="646"/>
      <c r="F25" s="646"/>
      <c r="G25" s="646"/>
      <c r="H25" s="646"/>
      <c r="I25" s="646"/>
      <c r="J25" s="646"/>
      <c r="K25" s="646"/>
      <c r="L25" s="646"/>
      <c r="M25" s="646"/>
      <c r="N25" s="646"/>
      <c r="O25" s="646"/>
      <c r="P25" s="646"/>
      <c r="Q25" s="646"/>
      <c r="R25" s="646"/>
      <c r="S25" s="646"/>
      <c r="T25" s="646"/>
      <c r="U25" s="646"/>
      <c r="V25" s="646"/>
    </row>
    <row r="26" spans="1:40" ht="30.75" customHeight="1" thickBot="1">
      <c r="A26" s="563">
        <v>50</v>
      </c>
      <c r="B26" s="346" t="s">
        <v>139</v>
      </c>
      <c r="C26" s="690"/>
      <c r="D26" s="295" t="s">
        <v>195</v>
      </c>
      <c r="E26" s="377">
        <f>SUM(G26,H26,J26,L26,P26,S26)</f>
        <v>40</v>
      </c>
      <c r="F26" s="402">
        <f>SUM(M26,R26,U26)</f>
        <v>1.5</v>
      </c>
      <c r="G26" s="671">
        <v>15</v>
      </c>
      <c r="H26" s="671"/>
      <c r="I26" s="671"/>
      <c r="J26" s="671">
        <v>10</v>
      </c>
      <c r="K26" s="360">
        <v>25</v>
      </c>
      <c r="L26" s="671">
        <v>15</v>
      </c>
      <c r="M26" s="678">
        <v>1.5</v>
      </c>
      <c r="N26" s="671"/>
      <c r="O26" s="679" t="s">
        <v>94</v>
      </c>
      <c r="P26" s="671"/>
      <c r="Q26" s="681"/>
      <c r="R26" s="671"/>
      <c r="S26" s="672"/>
      <c r="T26" s="671"/>
      <c r="U26" s="671"/>
      <c r="V26" s="448"/>
    </row>
    <row r="27" spans="1:40" ht="41.25" customHeight="1" thickBot="1">
      <c r="A27" s="564"/>
      <c r="B27" s="691" t="s">
        <v>170</v>
      </c>
      <c r="C27" s="692"/>
      <c r="D27" s="296" t="s">
        <v>177</v>
      </c>
      <c r="E27" s="377"/>
      <c r="F27" s="402"/>
      <c r="G27" s="442"/>
      <c r="H27" s="442"/>
      <c r="I27" s="442"/>
      <c r="J27" s="442"/>
      <c r="K27" s="376"/>
      <c r="L27" s="442"/>
      <c r="M27" s="678"/>
      <c r="N27" s="442"/>
      <c r="O27" s="680"/>
      <c r="P27" s="442"/>
      <c r="Q27" s="682"/>
      <c r="R27" s="442"/>
      <c r="S27" s="673"/>
      <c r="T27" s="442"/>
      <c r="U27" s="442"/>
      <c r="V27" s="450"/>
    </row>
    <row r="28" spans="1:40" ht="16.5" thickBot="1">
      <c r="A28" s="676" t="s">
        <v>51</v>
      </c>
      <c r="B28" s="676"/>
      <c r="C28" s="676"/>
      <c r="D28" s="676"/>
      <c r="E28" s="177">
        <f>SUM(E20:E27)</f>
        <v>265</v>
      </c>
      <c r="F28" s="177">
        <f t="shared" ref="F28:U28" si="0">SUM(F20:F27)</f>
        <v>10.5</v>
      </c>
      <c r="G28" s="177">
        <f t="shared" si="0"/>
        <v>75</v>
      </c>
      <c r="H28" s="177">
        <f t="shared" si="0"/>
        <v>0</v>
      </c>
      <c r="I28" s="177"/>
      <c r="J28" s="177">
        <f t="shared" si="0"/>
        <v>65</v>
      </c>
      <c r="K28" s="177"/>
      <c r="L28" s="177">
        <f t="shared" si="0"/>
        <v>85</v>
      </c>
      <c r="M28" s="177">
        <f t="shared" si="0"/>
        <v>8.5</v>
      </c>
      <c r="N28" s="177"/>
      <c r="O28" s="177"/>
      <c r="P28" s="177">
        <f t="shared" si="0"/>
        <v>40</v>
      </c>
      <c r="Q28" s="177"/>
      <c r="R28" s="177">
        <f t="shared" si="0"/>
        <v>2</v>
      </c>
      <c r="S28" s="177">
        <f t="shared" si="0"/>
        <v>0</v>
      </c>
      <c r="T28" s="177"/>
      <c r="U28" s="177">
        <f t="shared" si="0"/>
        <v>0</v>
      </c>
      <c r="V28" s="177"/>
    </row>
    <row r="29" spans="1:40" ht="18" customHeight="1" thickBot="1">
      <c r="A29" s="546" t="s">
        <v>96</v>
      </c>
      <c r="B29" s="439"/>
      <c r="C29" s="439"/>
      <c r="D29" s="439"/>
      <c r="E29" s="577"/>
      <c r="F29" s="577"/>
      <c r="G29" s="577"/>
      <c r="H29" s="577"/>
      <c r="I29" s="577"/>
      <c r="J29" s="577"/>
      <c r="K29" s="676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677"/>
    </row>
    <row r="30" spans="1:40" ht="24.75" customHeight="1">
      <c r="A30" s="563">
        <v>51</v>
      </c>
      <c r="B30" s="685" t="s">
        <v>140</v>
      </c>
      <c r="C30" s="297" t="s">
        <v>109</v>
      </c>
      <c r="D30" s="502" t="s">
        <v>141</v>
      </c>
      <c r="E30" s="563">
        <f>SUM(G30,G31,H30,H31,J30,L30,P30,S30)</f>
        <v>95</v>
      </c>
      <c r="F30" s="401">
        <f>SUM(M30,R30,U30)</f>
        <v>4</v>
      </c>
      <c r="G30" s="52">
        <v>15</v>
      </c>
      <c r="H30" s="52">
        <v>10</v>
      </c>
      <c r="I30" s="52">
        <v>5</v>
      </c>
      <c r="J30" s="710" t="s">
        <v>63</v>
      </c>
      <c r="K30" s="305"/>
      <c r="L30" s="416">
        <v>20</v>
      </c>
      <c r="M30" s="674">
        <v>2</v>
      </c>
      <c r="N30" s="674" t="s">
        <v>39</v>
      </c>
      <c r="O30" s="563"/>
      <c r="P30" s="563">
        <v>40</v>
      </c>
      <c r="Q30" s="668">
        <v>5</v>
      </c>
      <c r="R30" s="565">
        <v>2</v>
      </c>
      <c r="S30" s="563" t="s">
        <v>40</v>
      </c>
      <c r="T30" s="563"/>
      <c r="U30" s="565" t="s">
        <v>40</v>
      </c>
      <c r="V30" s="688" t="s">
        <v>94</v>
      </c>
    </row>
    <row r="31" spans="1:40" ht="27" customHeight="1" thickBot="1">
      <c r="A31" s="564"/>
      <c r="B31" s="686"/>
      <c r="C31" s="298" t="s">
        <v>110</v>
      </c>
      <c r="D31" s="504"/>
      <c r="E31" s="564"/>
      <c r="F31" s="403"/>
      <c r="G31" s="41">
        <v>10</v>
      </c>
      <c r="H31" s="41" t="s">
        <v>33</v>
      </c>
      <c r="I31" s="41"/>
      <c r="J31" s="590"/>
      <c r="K31" s="303"/>
      <c r="L31" s="562"/>
      <c r="M31" s="675"/>
      <c r="N31" s="675"/>
      <c r="O31" s="564"/>
      <c r="P31" s="564"/>
      <c r="Q31" s="669"/>
      <c r="R31" s="566"/>
      <c r="S31" s="564"/>
      <c r="T31" s="564"/>
      <c r="U31" s="566"/>
      <c r="V31" s="689"/>
    </row>
    <row r="32" spans="1:40" ht="27" customHeight="1" thickBot="1">
      <c r="A32" s="563">
        <v>52</v>
      </c>
      <c r="B32" s="685" t="s">
        <v>142</v>
      </c>
      <c r="C32" s="722" t="s">
        <v>109</v>
      </c>
      <c r="D32" s="299" t="s">
        <v>188</v>
      </c>
      <c r="E32" s="563">
        <f>SUM(G32,G34,H32,H34,L32,P32,P34,P35)</f>
        <v>220</v>
      </c>
      <c r="F32" s="401">
        <f>SUM(M32,R32,U32)</f>
        <v>7.5</v>
      </c>
      <c r="G32" s="563">
        <v>30</v>
      </c>
      <c r="H32" s="563">
        <v>25</v>
      </c>
      <c r="I32" s="563">
        <v>5</v>
      </c>
      <c r="J32" s="563" t="s">
        <v>63</v>
      </c>
      <c r="K32" s="563"/>
      <c r="L32" s="563">
        <v>25</v>
      </c>
      <c r="M32" s="674">
        <v>3.5</v>
      </c>
      <c r="N32" s="674" t="s">
        <v>39</v>
      </c>
      <c r="O32" s="563"/>
      <c r="P32" s="338"/>
      <c r="Q32" s="338"/>
      <c r="R32" s="565">
        <v>4</v>
      </c>
      <c r="S32" s="563"/>
      <c r="T32" s="563"/>
      <c r="U32" s="565"/>
      <c r="V32" s="688" t="s">
        <v>94</v>
      </c>
    </row>
    <row r="33" spans="1:22" ht="1.5" customHeight="1">
      <c r="A33" s="684"/>
      <c r="B33" s="375"/>
      <c r="C33" s="723"/>
      <c r="D33" s="502" t="s">
        <v>196</v>
      </c>
      <c r="E33" s="684"/>
      <c r="F33" s="402"/>
      <c r="G33" s="724"/>
      <c r="H33" s="724"/>
      <c r="I33" s="724"/>
      <c r="J33" s="684"/>
      <c r="K33" s="684"/>
      <c r="L33" s="684"/>
      <c r="M33" s="725"/>
      <c r="N33" s="725"/>
      <c r="O33" s="684"/>
      <c r="P33" s="339"/>
      <c r="Q33" s="339"/>
      <c r="R33" s="720"/>
      <c r="S33" s="684"/>
      <c r="T33" s="684"/>
      <c r="U33" s="720"/>
      <c r="V33" s="721"/>
    </row>
    <row r="34" spans="1:22" ht="38.25" customHeight="1" thickBot="1">
      <c r="A34" s="684"/>
      <c r="B34" s="375"/>
      <c r="C34" s="298" t="s">
        <v>110</v>
      </c>
      <c r="D34" s="504"/>
      <c r="E34" s="684"/>
      <c r="F34" s="402"/>
      <c r="G34" s="687">
        <v>15</v>
      </c>
      <c r="H34" s="687">
        <v>5</v>
      </c>
      <c r="I34" s="687">
        <v>5</v>
      </c>
      <c r="J34" s="684"/>
      <c r="K34" s="684"/>
      <c r="L34" s="684"/>
      <c r="M34" s="725"/>
      <c r="N34" s="725"/>
      <c r="O34" s="684"/>
      <c r="P34" s="340">
        <v>80</v>
      </c>
      <c r="Q34" s="340">
        <v>10</v>
      </c>
      <c r="R34" s="720"/>
      <c r="S34" s="684"/>
      <c r="T34" s="684"/>
      <c r="U34" s="720"/>
      <c r="V34" s="721"/>
    </row>
    <row r="35" spans="1:22" ht="53.25" customHeight="1" thickBot="1">
      <c r="A35" s="564"/>
      <c r="B35" s="686"/>
      <c r="C35" s="298" t="s">
        <v>198</v>
      </c>
      <c r="D35" s="301" t="s">
        <v>197</v>
      </c>
      <c r="E35" s="564"/>
      <c r="F35" s="403"/>
      <c r="G35" s="564"/>
      <c r="H35" s="564"/>
      <c r="I35" s="564"/>
      <c r="J35" s="564"/>
      <c r="K35" s="564"/>
      <c r="L35" s="564"/>
      <c r="M35" s="675"/>
      <c r="N35" s="675"/>
      <c r="O35" s="564"/>
      <c r="P35" s="144">
        <v>40</v>
      </c>
      <c r="Q35" s="144">
        <v>5</v>
      </c>
      <c r="R35" s="566"/>
      <c r="S35" s="564"/>
      <c r="T35" s="564"/>
      <c r="U35" s="566"/>
      <c r="V35" s="689"/>
    </row>
    <row r="36" spans="1:22" ht="36" customHeight="1" thickBot="1">
      <c r="A36" s="134">
        <v>53</v>
      </c>
      <c r="B36" s="652" t="s">
        <v>143</v>
      </c>
      <c r="C36" s="683"/>
      <c r="D36" s="90" t="s">
        <v>144</v>
      </c>
      <c r="E36" s="229">
        <f>SUM(G36,H36,J36,L36,P36,S36)</f>
        <v>90</v>
      </c>
      <c r="F36" s="221">
        <f>SUM(M36,R36,U36)</f>
        <v>3.5</v>
      </c>
      <c r="G36" s="229">
        <v>15</v>
      </c>
      <c r="H36" s="229" t="s">
        <v>40</v>
      </c>
      <c r="I36" s="229"/>
      <c r="J36" s="229">
        <v>15</v>
      </c>
      <c r="K36" s="229">
        <v>25</v>
      </c>
      <c r="L36" s="229">
        <v>20</v>
      </c>
      <c r="M36" s="226">
        <v>1.5</v>
      </c>
      <c r="N36" s="229" t="s">
        <v>40</v>
      </c>
      <c r="O36" s="91" t="s">
        <v>94</v>
      </c>
      <c r="P36" s="229">
        <v>40</v>
      </c>
      <c r="Q36" s="265">
        <v>10</v>
      </c>
      <c r="R36" s="236">
        <v>2</v>
      </c>
      <c r="S36" s="229" t="s">
        <v>40</v>
      </c>
      <c r="T36" s="229"/>
      <c r="U36" s="236" t="s">
        <v>40</v>
      </c>
      <c r="V36" s="249" t="s">
        <v>94</v>
      </c>
    </row>
    <row r="37" spans="1:22" ht="39" customHeight="1" thickBot="1">
      <c r="A37" s="134">
        <v>54</v>
      </c>
      <c r="B37" s="362" t="s">
        <v>145</v>
      </c>
      <c r="C37" s="362"/>
      <c r="D37" s="173" t="s">
        <v>195</v>
      </c>
      <c r="E37" s="212">
        <f>SUM(G37,H37,J37,L37,P37,S37)</f>
        <v>20</v>
      </c>
      <c r="F37" s="31">
        <f>SUM(M37,R37,U37)</f>
        <v>0.5</v>
      </c>
      <c r="G37" s="155" t="s">
        <v>40</v>
      </c>
      <c r="H37" s="212" t="s">
        <v>40</v>
      </c>
      <c r="I37" s="212"/>
      <c r="J37" s="212">
        <v>10</v>
      </c>
      <c r="K37" s="212">
        <v>25</v>
      </c>
      <c r="L37" s="212">
        <v>10</v>
      </c>
      <c r="M37" s="32">
        <v>0.5</v>
      </c>
      <c r="N37" s="156" t="s">
        <v>40</v>
      </c>
      <c r="O37" s="61" t="s">
        <v>34</v>
      </c>
      <c r="P37" s="212"/>
      <c r="Q37" s="212"/>
      <c r="R37" s="142"/>
      <c r="S37" s="212"/>
      <c r="T37" s="212"/>
      <c r="U37" s="142"/>
      <c r="V37" s="149"/>
    </row>
    <row r="38" spans="1:22" ht="16.5" thickBot="1">
      <c r="A38" s="440" t="s">
        <v>51</v>
      </c>
      <c r="B38" s="364"/>
      <c r="C38" s="364"/>
      <c r="D38" s="365"/>
      <c r="E38" s="107">
        <f>SUM(E30:E37)</f>
        <v>425</v>
      </c>
      <c r="F38" s="118">
        <f>SUM(F30:F37)</f>
        <v>15.5</v>
      </c>
      <c r="G38" s="118">
        <f>SUM(G30:G37)</f>
        <v>85</v>
      </c>
      <c r="H38" s="118">
        <f>SUM(H30:H37)</f>
        <v>40</v>
      </c>
      <c r="I38" s="118"/>
      <c r="J38" s="118">
        <f>SUM(J30:J37)</f>
        <v>25</v>
      </c>
      <c r="K38" s="118"/>
      <c r="L38" s="118">
        <f>SUM(L30:L37)</f>
        <v>75</v>
      </c>
      <c r="M38" s="118">
        <f>SUM(M30:M37)</f>
        <v>7.5</v>
      </c>
      <c r="N38" s="118"/>
      <c r="O38" s="118"/>
      <c r="P38" s="118">
        <f>SUM(P30:P37)</f>
        <v>200</v>
      </c>
      <c r="Q38" s="118"/>
      <c r="R38" s="118">
        <f>SUM(R30:R37)</f>
        <v>8</v>
      </c>
      <c r="S38" s="118">
        <f>SUM(S30:S37)</f>
        <v>0</v>
      </c>
      <c r="T38" s="118"/>
      <c r="U38" s="118">
        <f>SUM(U30:U37)</f>
        <v>0</v>
      </c>
      <c r="V38" s="120"/>
    </row>
    <row r="39" spans="1:22" ht="16.5" thickBot="1">
      <c r="A39" s="130" t="s">
        <v>99</v>
      </c>
      <c r="B39" s="131"/>
      <c r="C39" s="364" t="s">
        <v>51</v>
      </c>
      <c r="D39" s="365"/>
      <c r="E39" s="132">
        <f>SUM(E14,E18,E28,E38)</f>
        <v>780</v>
      </c>
      <c r="F39" s="132">
        <f>SUM(F14,F18,F28,F38)</f>
        <v>30.5</v>
      </c>
      <c r="G39" s="132">
        <f>SUM(G14,G18,G28,G38)</f>
        <v>180</v>
      </c>
      <c r="H39" s="132">
        <f>SUM(H14,H18,H28,H38)</f>
        <v>70</v>
      </c>
      <c r="I39" s="132"/>
      <c r="J39" s="132">
        <f>SUM(J14,J18,J28,J38)</f>
        <v>100</v>
      </c>
      <c r="K39" s="132"/>
      <c r="L39" s="132">
        <f>SUM(L14,L18,L28,L38)</f>
        <v>190</v>
      </c>
      <c r="M39" s="132">
        <f>SUM(M14,M18,M28,M38)</f>
        <v>20.5</v>
      </c>
      <c r="N39" s="132"/>
      <c r="O39" s="132"/>
      <c r="P39" s="132">
        <f>SUM(P14,P18,P28,P38)</f>
        <v>240</v>
      </c>
      <c r="Q39" s="132"/>
      <c r="R39" s="132">
        <f>SUM(R14,R18,R28,R38)</f>
        <v>10</v>
      </c>
      <c r="S39" s="132">
        <f>SUM(S14,S18,S28,S38)</f>
        <v>0</v>
      </c>
      <c r="T39" s="132"/>
      <c r="U39" s="132">
        <f>SUM(U14,U18,U28,U38)</f>
        <v>0</v>
      </c>
      <c r="V39" s="132"/>
    </row>
    <row r="40" spans="1:22" ht="19.5" customHeight="1">
      <c r="A40" s="605" t="s">
        <v>146</v>
      </c>
      <c r="B40" s="726"/>
      <c r="C40" s="726"/>
      <c r="D40" s="726"/>
      <c r="E40" s="108"/>
      <c r="F40" s="108"/>
      <c r="G40" s="108"/>
      <c r="H40" s="108"/>
      <c r="I40" s="108"/>
      <c r="J40" s="108"/>
      <c r="K40" s="108"/>
      <c r="L40" s="133"/>
      <c r="M40" s="133"/>
      <c r="N40" s="133"/>
      <c r="O40" s="133"/>
      <c r="P40" s="108"/>
      <c r="Q40" s="108"/>
      <c r="R40" s="108"/>
      <c r="S40" s="108"/>
      <c r="T40" s="108"/>
      <c r="U40" s="108"/>
      <c r="V40" s="108"/>
    </row>
    <row r="41" spans="1:22" ht="15.75" customHeight="1">
      <c r="A41" s="589" t="s">
        <v>147</v>
      </c>
      <c r="B41" s="589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</row>
    <row r="42" spans="1:22" ht="28.5" customHeight="1">
      <c r="A42" s="715" t="s">
        <v>148</v>
      </c>
      <c r="B42" s="715"/>
      <c r="C42" s="715"/>
      <c r="D42" s="715"/>
      <c r="E42" s="715"/>
      <c r="F42" s="715"/>
      <c r="G42" s="715"/>
      <c r="H42" s="715"/>
      <c r="I42" s="715"/>
      <c r="J42" s="715"/>
      <c r="K42" s="715"/>
      <c r="L42" s="715"/>
      <c r="M42" s="715"/>
      <c r="N42" s="715"/>
      <c r="O42" s="715"/>
      <c r="P42" s="715"/>
      <c r="Q42" s="715"/>
      <c r="R42" s="715"/>
      <c r="S42" s="715"/>
      <c r="T42" s="715"/>
      <c r="U42" s="715"/>
      <c r="V42" s="715"/>
    </row>
    <row r="43" spans="1:22" ht="15.75">
      <c r="A43" s="20" t="s">
        <v>0</v>
      </c>
      <c r="B43" s="20"/>
      <c r="C43" s="20"/>
      <c r="D43" s="20"/>
      <c r="E43" s="261"/>
      <c r="F43" s="261"/>
      <c r="G43" s="261"/>
      <c r="H43" s="261"/>
      <c r="I43" s="261"/>
      <c r="J43" s="261"/>
      <c r="K43" s="261"/>
      <c r="L43" s="561" t="s">
        <v>171</v>
      </c>
      <c r="M43" s="561"/>
      <c r="N43" s="561"/>
      <c r="O43" s="561"/>
      <c r="P43" s="261"/>
      <c r="Q43" s="261"/>
      <c r="R43" s="21"/>
      <c r="S43" s="21"/>
      <c r="T43" s="21"/>
      <c r="U43" s="21"/>
      <c r="V43" s="21"/>
    </row>
    <row r="44" spans="1:22" ht="15.75">
      <c r="A44" s="20" t="s">
        <v>1</v>
      </c>
      <c r="B44" s="20"/>
      <c r="C44" s="20"/>
      <c r="D44" s="20"/>
      <c r="E44" s="261"/>
      <c r="F44" s="261"/>
      <c r="G44" s="261"/>
      <c r="H44" s="261"/>
      <c r="I44" s="261"/>
      <c r="J44" s="261"/>
      <c r="K44" s="261"/>
      <c r="L44" s="561" t="s">
        <v>2</v>
      </c>
      <c r="M44" s="561"/>
      <c r="N44" s="561"/>
      <c r="O44" s="561"/>
      <c r="P44" s="261"/>
      <c r="Q44" s="261"/>
      <c r="R44" s="261"/>
      <c r="S44" s="21"/>
      <c r="T44" s="21"/>
      <c r="U44" s="21"/>
      <c r="V44" s="21"/>
    </row>
    <row r="45" spans="1:22" ht="15.75">
      <c r="A45" s="261"/>
      <c r="B45" s="261"/>
      <c r="C45" s="261"/>
      <c r="D45" s="261"/>
      <c r="E45" s="261"/>
      <c r="F45" s="561" t="s">
        <v>3</v>
      </c>
      <c r="G45" s="5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1"/>
      <c r="T45" s="21"/>
      <c r="U45" s="21"/>
      <c r="V45" s="21"/>
    </row>
    <row r="46" spans="1:22" ht="15.75">
      <c r="A46" s="261"/>
      <c r="B46" s="422"/>
      <c r="C46" s="422"/>
      <c r="D46" s="422"/>
      <c r="E46" s="261"/>
      <c r="F46" s="261"/>
      <c r="G46" s="20" t="s">
        <v>103</v>
      </c>
      <c r="H46" s="20"/>
      <c r="I46" s="20"/>
      <c r="J46" s="261"/>
      <c r="K46" s="261"/>
      <c r="L46" s="261"/>
      <c r="M46" s="261"/>
      <c r="N46" s="261"/>
      <c r="O46" s="261"/>
      <c r="P46" s="261"/>
      <c r="Q46" s="261"/>
      <c r="R46" s="261"/>
      <c r="S46" s="21"/>
      <c r="T46" s="21"/>
      <c r="U46" s="21"/>
      <c r="V46" s="21"/>
    </row>
    <row r="47" spans="1:22" ht="16.5" thickBot="1">
      <c r="A47" s="261"/>
      <c r="B47" s="261"/>
      <c r="C47" s="261"/>
      <c r="D47" s="261"/>
      <c r="E47" s="261"/>
      <c r="F47" s="581" t="s">
        <v>172</v>
      </c>
      <c r="G47" s="581"/>
      <c r="H47" s="581"/>
      <c r="I47" s="581"/>
      <c r="J47" s="261"/>
      <c r="K47" s="261"/>
      <c r="L47" s="261"/>
      <c r="M47" s="261"/>
      <c r="N47" s="261"/>
      <c r="O47" s="261"/>
      <c r="P47" s="261"/>
      <c r="Q47" s="261"/>
      <c r="R47" s="261"/>
      <c r="S47" s="21"/>
      <c r="T47" s="21"/>
      <c r="U47" s="21"/>
      <c r="V47" s="21"/>
    </row>
    <row r="48" spans="1:22" ht="20.25" customHeight="1" thickBot="1">
      <c r="A48" s="633" t="s">
        <v>5</v>
      </c>
      <c r="B48" s="636" t="s">
        <v>6</v>
      </c>
      <c r="C48" s="637"/>
      <c r="D48" s="646" t="s">
        <v>7</v>
      </c>
      <c r="E48" s="636" t="s">
        <v>8</v>
      </c>
      <c r="F48" s="649"/>
      <c r="G48" s="729" t="s">
        <v>149</v>
      </c>
      <c r="H48" s="730"/>
      <c r="I48" s="730"/>
      <c r="J48" s="730"/>
      <c r="K48" s="730"/>
      <c r="L48" s="730"/>
      <c r="M48" s="730"/>
      <c r="N48" s="730"/>
      <c r="O48" s="730"/>
      <c r="P48" s="730"/>
      <c r="Q48" s="730"/>
      <c r="R48" s="730"/>
      <c r="S48" s="730"/>
      <c r="T48" s="730"/>
      <c r="U48" s="730"/>
      <c r="V48" s="731"/>
    </row>
    <row r="49" spans="1:40" ht="16.5" customHeight="1" thickBot="1">
      <c r="A49" s="634"/>
      <c r="B49" s="638"/>
      <c r="C49" s="639"/>
      <c r="D49" s="646"/>
      <c r="E49" s="650"/>
      <c r="F49" s="651"/>
      <c r="G49" s="716" t="s">
        <v>10</v>
      </c>
      <c r="H49" s="717"/>
      <c r="I49" s="717"/>
      <c r="J49" s="717"/>
      <c r="K49" s="717"/>
      <c r="L49" s="717"/>
      <c r="M49" s="717"/>
      <c r="N49" s="717"/>
      <c r="O49" s="718"/>
      <c r="P49" s="642" t="s">
        <v>11</v>
      </c>
      <c r="Q49" s="631"/>
      <c r="R49" s="631"/>
      <c r="S49" s="631"/>
      <c r="T49" s="631"/>
      <c r="U49" s="631"/>
      <c r="V49" s="643"/>
    </row>
    <row r="50" spans="1:40" ht="32.25" customHeight="1" thickBot="1">
      <c r="A50" s="634"/>
      <c r="B50" s="638"/>
      <c r="C50" s="639"/>
      <c r="D50" s="646"/>
      <c r="E50" s="636" t="s">
        <v>12</v>
      </c>
      <c r="F50" s="637" t="s">
        <v>13</v>
      </c>
      <c r="G50" s="647" t="s">
        <v>14</v>
      </c>
      <c r="H50" s="644" t="s">
        <v>15</v>
      </c>
      <c r="I50" s="644" t="s">
        <v>16</v>
      </c>
      <c r="J50" s="644" t="s">
        <v>17</v>
      </c>
      <c r="K50" s="514" t="s">
        <v>18</v>
      </c>
      <c r="L50" s="662" t="s">
        <v>19</v>
      </c>
      <c r="M50" s="523" t="s">
        <v>20</v>
      </c>
      <c r="N50" s="666" t="s">
        <v>21</v>
      </c>
      <c r="O50" s="667"/>
      <c r="P50" s="664" t="s">
        <v>22</v>
      </c>
      <c r="Q50" s="693" t="s">
        <v>23</v>
      </c>
      <c r="R50" s="664" t="s">
        <v>24</v>
      </c>
      <c r="S50" s="664" t="s">
        <v>25</v>
      </c>
      <c r="T50" s="664" t="s">
        <v>23</v>
      </c>
      <c r="U50" s="664" t="s">
        <v>26</v>
      </c>
      <c r="V50" s="664" t="s">
        <v>27</v>
      </c>
    </row>
    <row r="51" spans="1:40" ht="48" thickBot="1">
      <c r="A51" s="635"/>
      <c r="B51" s="640"/>
      <c r="C51" s="641"/>
      <c r="D51" s="646"/>
      <c r="E51" s="640"/>
      <c r="F51" s="641"/>
      <c r="G51" s="648"/>
      <c r="H51" s="645"/>
      <c r="I51" s="719"/>
      <c r="J51" s="645"/>
      <c r="K51" s="515"/>
      <c r="L51" s="658"/>
      <c r="M51" s="524"/>
      <c r="N51" s="22" t="s">
        <v>28</v>
      </c>
      <c r="O51" s="264" t="s">
        <v>150</v>
      </c>
      <c r="P51" s="665"/>
      <c r="Q51" s="694"/>
      <c r="R51" s="665"/>
      <c r="S51" s="665"/>
      <c r="T51" s="719"/>
      <c r="U51" s="665"/>
      <c r="V51" s="665"/>
    </row>
    <row r="52" spans="1:40" ht="16.5" thickBot="1">
      <c r="A52" s="245">
        <v>1</v>
      </c>
      <c r="B52" s="642">
        <v>2</v>
      </c>
      <c r="C52" s="631"/>
      <c r="D52" s="246"/>
      <c r="E52" s="231">
        <v>3</v>
      </c>
      <c r="F52" s="180">
        <v>4</v>
      </c>
      <c r="G52" s="254">
        <v>5</v>
      </c>
      <c r="H52" s="525">
        <v>7</v>
      </c>
      <c r="I52" s="526"/>
      <c r="J52" s="254">
        <v>9</v>
      </c>
      <c r="K52" s="254"/>
      <c r="L52" s="254">
        <v>11</v>
      </c>
      <c r="M52" s="246"/>
      <c r="N52" s="631">
        <v>13</v>
      </c>
      <c r="O52" s="632"/>
      <c r="P52" s="631">
        <v>14</v>
      </c>
      <c r="Q52" s="632"/>
      <c r="R52" s="260">
        <v>15</v>
      </c>
      <c r="S52" s="631">
        <v>16</v>
      </c>
      <c r="T52" s="632"/>
      <c r="U52" s="260">
        <v>17</v>
      </c>
      <c r="V52" s="266">
        <v>18</v>
      </c>
    </row>
    <row r="53" spans="1:40" ht="15.75" customHeight="1" thickBot="1">
      <c r="A53" s="366" t="s">
        <v>151</v>
      </c>
      <c r="B53" s="367"/>
      <c r="C53" s="367"/>
      <c r="D53" s="367"/>
      <c r="E53" s="367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8"/>
    </row>
    <row r="54" spans="1:40" ht="51" customHeight="1" thickBot="1">
      <c r="A54" s="77">
        <v>55</v>
      </c>
      <c r="B54" s="652" t="s">
        <v>136</v>
      </c>
      <c r="C54" s="516"/>
      <c r="D54" s="65" t="s">
        <v>194</v>
      </c>
      <c r="E54" s="256">
        <f>SUM(G54,H54,J54,L54,P54,S54)</f>
        <v>80</v>
      </c>
      <c r="F54" s="221">
        <f>SUM(M54,R54,U54)</f>
        <v>3</v>
      </c>
      <c r="G54" s="227" t="s">
        <v>40</v>
      </c>
      <c r="H54" s="227" t="s">
        <v>40</v>
      </c>
      <c r="I54" s="227"/>
      <c r="J54" s="227" t="s">
        <v>40</v>
      </c>
      <c r="K54" s="96"/>
      <c r="L54" s="96" t="s">
        <v>40</v>
      </c>
      <c r="M54" s="97" t="s">
        <v>92</v>
      </c>
      <c r="N54" s="98" t="s">
        <v>40</v>
      </c>
      <c r="O54" s="227" t="s">
        <v>40</v>
      </c>
      <c r="P54" s="227" t="s">
        <v>40</v>
      </c>
      <c r="Q54" s="99"/>
      <c r="R54" s="241" t="s">
        <v>40</v>
      </c>
      <c r="S54" s="227">
        <v>80</v>
      </c>
      <c r="T54" s="227">
        <v>5</v>
      </c>
      <c r="U54" s="238">
        <v>3</v>
      </c>
      <c r="V54" s="183" t="s">
        <v>94</v>
      </c>
    </row>
    <row r="55" spans="1:40" ht="16.5" customHeight="1" thickBot="1">
      <c r="A55" s="440" t="s">
        <v>51</v>
      </c>
      <c r="B55" s="364"/>
      <c r="C55" s="364"/>
      <c r="D55" s="365"/>
      <c r="E55" s="100">
        <f>SUM(E54)</f>
        <v>80</v>
      </c>
      <c r="F55" s="101">
        <f>SUM(F54)</f>
        <v>3</v>
      </c>
      <c r="G55" s="102">
        <f>SUM(G54)</f>
        <v>0</v>
      </c>
      <c r="H55" s="102">
        <f>SUM(H54)</f>
        <v>0</v>
      </c>
      <c r="I55" s="102"/>
      <c r="J55" s="102">
        <f>SUM(J54)</f>
        <v>0</v>
      </c>
      <c r="K55" s="102"/>
      <c r="L55" s="102">
        <f>SUM(L54)</f>
        <v>0</v>
      </c>
      <c r="M55" s="102">
        <f>SUM(M54)</f>
        <v>0</v>
      </c>
      <c r="N55" s="102"/>
      <c r="O55" s="102"/>
      <c r="P55" s="102">
        <f>SUM(P54)</f>
        <v>0</v>
      </c>
      <c r="Q55" s="102"/>
      <c r="R55" s="102">
        <f>SUM(R54)</f>
        <v>0</v>
      </c>
      <c r="S55" s="102">
        <f>SUM(S54)</f>
        <v>80</v>
      </c>
      <c r="T55" s="102"/>
      <c r="U55" s="102">
        <f>SUM(U54)</f>
        <v>3</v>
      </c>
      <c r="V55" s="103"/>
    </row>
    <row r="56" spans="1:40" ht="18.75" customHeight="1" thickBot="1">
      <c r="A56" s="516" t="s">
        <v>106</v>
      </c>
      <c r="B56" s="367"/>
      <c r="C56" s="367"/>
      <c r="D56" s="367"/>
      <c r="E56" s="367"/>
      <c r="F56" s="367"/>
      <c r="G56" s="367"/>
      <c r="H56" s="367"/>
      <c r="I56" s="367"/>
      <c r="J56" s="367"/>
      <c r="K56" s="367"/>
      <c r="L56" s="367"/>
      <c r="M56" s="367"/>
      <c r="N56" s="367"/>
      <c r="O56" s="367"/>
      <c r="P56" s="367"/>
      <c r="Q56" s="367"/>
      <c r="R56" s="367"/>
      <c r="S56" s="367"/>
      <c r="T56" s="367"/>
      <c r="U56" s="367"/>
      <c r="V56" s="343"/>
    </row>
    <row r="57" spans="1:40" ht="53.25" customHeight="1" thickBot="1">
      <c r="A57" s="77">
        <v>56</v>
      </c>
      <c r="B57" s="663" t="s">
        <v>140</v>
      </c>
      <c r="C57" s="663"/>
      <c r="D57" s="65" t="s">
        <v>141</v>
      </c>
      <c r="E57" s="77">
        <f>SUM(G57,H57,J57,L57,P57,S57)</f>
        <v>40</v>
      </c>
      <c r="F57" s="59">
        <f>SUM(M57,R57,U57)</f>
        <v>2</v>
      </c>
      <c r="G57" s="77" t="s">
        <v>40</v>
      </c>
      <c r="H57" s="77" t="s">
        <v>40</v>
      </c>
      <c r="I57" s="77"/>
      <c r="J57" s="77" t="s">
        <v>40</v>
      </c>
      <c r="K57" s="77"/>
      <c r="L57" s="77" t="s">
        <v>40</v>
      </c>
      <c r="M57" s="60" t="s">
        <v>92</v>
      </c>
      <c r="N57" s="198" t="s">
        <v>40</v>
      </c>
      <c r="O57" s="77" t="s">
        <v>40</v>
      </c>
      <c r="P57" s="77" t="s">
        <v>40</v>
      </c>
      <c r="Q57" s="198"/>
      <c r="R57" s="280" t="s">
        <v>40</v>
      </c>
      <c r="S57" s="77">
        <v>40</v>
      </c>
      <c r="T57" s="77">
        <v>5</v>
      </c>
      <c r="U57" s="135">
        <v>2</v>
      </c>
      <c r="V57" s="94" t="s">
        <v>94</v>
      </c>
    </row>
    <row r="58" spans="1:40" ht="57" customHeight="1" thickBot="1">
      <c r="A58" s="544">
        <v>57</v>
      </c>
      <c r="B58" s="654" t="s">
        <v>142</v>
      </c>
      <c r="C58" s="625"/>
      <c r="D58" s="65" t="s">
        <v>196</v>
      </c>
      <c r="E58" s="544">
        <f>SUM(S58,S59)</f>
        <v>200</v>
      </c>
      <c r="F58" s="656">
        <f>SUM(M58,R58,U58)</f>
        <v>7</v>
      </c>
      <c r="G58" s="544" t="s">
        <v>40</v>
      </c>
      <c r="H58" s="544" t="s">
        <v>92</v>
      </c>
      <c r="I58" s="544"/>
      <c r="J58" s="544" t="s">
        <v>40</v>
      </c>
      <c r="K58" s="544"/>
      <c r="L58" s="544" t="s">
        <v>40</v>
      </c>
      <c r="M58" s="570" t="s">
        <v>92</v>
      </c>
      <c r="N58" s="727" t="s">
        <v>40</v>
      </c>
      <c r="O58" s="544" t="s">
        <v>40</v>
      </c>
      <c r="P58" s="544" t="s">
        <v>40</v>
      </c>
      <c r="Q58" s="727"/>
      <c r="R58" s="593" t="s">
        <v>40</v>
      </c>
      <c r="S58" s="77">
        <v>160</v>
      </c>
      <c r="T58" s="211">
        <v>5</v>
      </c>
      <c r="U58" s="593">
        <v>7</v>
      </c>
      <c r="V58" s="595" t="s">
        <v>94</v>
      </c>
    </row>
    <row r="59" spans="1:40" ht="57" customHeight="1" thickBot="1">
      <c r="A59" s="653"/>
      <c r="B59" s="655"/>
      <c r="C59" s="626"/>
      <c r="D59" s="302" t="s">
        <v>199</v>
      </c>
      <c r="E59" s="545"/>
      <c r="F59" s="657"/>
      <c r="G59" s="545"/>
      <c r="H59" s="545"/>
      <c r="I59" s="545"/>
      <c r="J59" s="545"/>
      <c r="K59" s="545"/>
      <c r="L59" s="545"/>
      <c r="M59" s="571"/>
      <c r="N59" s="728"/>
      <c r="O59" s="545"/>
      <c r="P59" s="545"/>
      <c r="Q59" s="728"/>
      <c r="R59" s="594"/>
      <c r="S59" s="77">
        <v>40</v>
      </c>
      <c r="T59" s="77">
        <v>5</v>
      </c>
      <c r="U59" s="594"/>
      <c r="V59" s="596"/>
    </row>
    <row r="60" spans="1:40" ht="57" customHeight="1" thickBot="1">
      <c r="A60" s="92">
        <v>58</v>
      </c>
      <c r="B60" s="362" t="s">
        <v>152</v>
      </c>
      <c r="C60" s="362"/>
      <c r="D60" s="82" t="s">
        <v>203</v>
      </c>
      <c r="E60" s="77">
        <f>SUM(G60,H60,J60,L60,P60,S60)</f>
        <v>360</v>
      </c>
      <c r="F60" s="59">
        <f>SUM(M60,R60,U60,)</f>
        <v>11.5</v>
      </c>
      <c r="G60" s="267" t="s">
        <v>40</v>
      </c>
      <c r="H60" s="77" t="s">
        <v>40</v>
      </c>
      <c r="I60" s="77"/>
      <c r="J60" s="77" t="s">
        <v>40</v>
      </c>
      <c r="K60" s="77"/>
      <c r="L60" s="77" t="s">
        <v>40</v>
      </c>
      <c r="M60" s="60" t="s">
        <v>92</v>
      </c>
      <c r="N60" s="198" t="s">
        <v>40</v>
      </c>
      <c r="O60" s="77" t="s">
        <v>40</v>
      </c>
      <c r="P60" s="77">
        <v>40</v>
      </c>
      <c r="Q60" s="77">
        <v>5</v>
      </c>
      <c r="R60" s="135">
        <v>2.5</v>
      </c>
      <c r="S60" s="77">
        <v>320</v>
      </c>
      <c r="T60" s="77">
        <v>5</v>
      </c>
      <c r="U60" s="142">
        <v>9</v>
      </c>
      <c r="V60" s="142" t="s">
        <v>94</v>
      </c>
    </row>
    <row r="61" spans="1:40" ht="35.25" customHeight="1" thickBot="1">
      <c r="A61" s="92">
        <v>59</v>
      </c>
      <c r="B61" s="362" t="s">
        <v>145</v>
      </c>
      <c r="C61" s="362"/>
      <c r="D61" s="173" t="s">
        <v>195</v>
      </c>
      <c r="E61" s="212">
        <f>SUM(G61,H61,J61,L61,P61,S61)</f>
        <v>25</v>
      </c>
      <c r="F61" s="31">
        <f>SUM(M61,R61,U61)</f>
        <v>1</v>
      </c>
      <c r="G61" s="267" t="s">
        <v>40</v>
      </c>
      <c r="H61" s="77" t="s">
        <v>40</v>
      </c>
      <c r="I61" s="77"/>
      <c r="J61" s="77">
        <v>10</v>
      </c>
      <c r="K61" s="211">
        <v>25</v>
      </c>
      <c r="L61" s="77">
        <v>15</v>
      </c>
      <c r="M61" s="60">
        <v>1</v>
      </c>
      <c r="N61" s="198" t="s">
        <v>40</v>
      </c>
      <c r="O61" s="61" t="s">
        <v>94</v>
      </c>
      <c r="P61" s="77"/>
      <c r="Q61" s="77"/>
      <c r="R61" s="135"/>
      <c r="S61" s="77"/>
      <c r="T61" s="77"/>
      <c r="U61" s="142"/>
      <c r="V61" s="149"/>
    </row>
    <row r="62" spans="1:40" ht="16.5" thickBot="1">
      <c r="A62" s="440" t="s">
        <v>51</v>
      </c>
      <c r="B62" s="364"/>
      <c r="C62" s="364"/>
      <c r="D62" s="365"/>
      <c r="E62" s="129">
        <f>SUM(E57:E61)</f>
        <v>625</v>
      </c>
      <c r="F62" s="102">
        <f>SUM(F57:F61)</f>
        <v>21.5</v>
      </c>
      <c r="G62" s="102">
        <f>SUM(G57:G61)</f>
        <v>0</v>
      </c>
      <c r="H62" s="102">
        <f>SUM(H57:H61)</f>
        <v>0</v>
      </c>
      <c r="I62" s="102"/>
      <c r="J62" s="102">
        <f>SUM(J57:J61)</f>
        <v>10</v>
      </c>
      <c r="K62" s="102"/>
      <c r="L62" s="102">
        <f>SUM(L57:L61)</f>
        <v>15</v>
      </c>
      <c r="M62" s="102">
        <f>SUM(M57:M61)</f>
        <v>1</v>
      </c>
      <c r="N62" s="102"/>
      <c r="O62" s="102"/>
      <c r="P62" s="102">
        <f>SUM(P57:P61)</f>
        <v>40</v>
      </c>
      <c r="Q62" s="102"/>
      <c r="R62" s="102">
        <f>SUM(R57:R61)</f>
        <v>2.5</v>
      </c>
      <c r="S62" s="102">
        <f>SUM(S57:S61)</f>
        <v>560</v>
      </c>
      <c r="T62" s="102"/>
      <c r="U62" s="102">
        <f>SUM(U57:U61)</f>
        <v>18</v>
      </c>
      <c r="V62" s="103"/>
    </row>
    <row r="63" spans="1:40" ht="21.75" customHeight="1" thickBot="1">
      <c r="A63" s="706" t="s">
        <v>153</v>
      </c>
      <c r="B63" s="706"/>
      <c r="C63" s="706"/>
      <c r="D63" s="706"/>
      <c r="E63" s="706"/>
      <c r="F63" s="706"/>
      <c r="G63" s="706"/>
      <c r="H63" s="706"/>
      <c r="I63" s="706"/>
      <c r="J63" s="706"/>
      <c r="K63" s="706"/>
      <c r="L63" s="706"/>
      <c r="M63" s="706"/>
      <c r="N63" s="706"/>
      <c r="O63" s="706"/>
      <c r="P63" s="706"/>
      <c r="Q63" s="706"/>
      <c r="R63" s="706"/>
      <c r="S63" s="706"/>
      <c r="T63" s="706"/>
      <c r="U63" s="706"/>
      <c r="V63" s="706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36" customHeight="1" thickBot="1">
      <c r="A64" s="308">
        <v>60</v>
      </c>
      <c r="B64" s="714" t="s">
        <v>154</v>
      </c>
      <c r="C64" s="714"/>
      <c r="D64" s="714"/>
      <c r="E64" s="211"/>
      <c r="F64" s="309">
        <v>5</v>
      </c>
      <c r="G64" s="211"/>
      <c r="H64" s="211"/>
      <c r="I64" s="211"/>
      <c r="J64" s="211"/>
      <c r="K64" s="211"/>
      <c r="L64" s="211"/>
      <c r="M64" s="310">
        <v>5</v>
      </c>
      <c r="N64" s="211"/>
      <c r="O64" s="254"/>
      <c r="P64" s="254"/>
      <c r="Q64" s="254"/>
      <c r="R64" s="254"/>
      <c r="S64" s="254"/>
      <c r="T64" s="254"/>
      <c r="U64" s="254"/>
      <c r="V64" s="254"/>
    </row>
    <row r="65" spans="1:22" ht="16.5" thickBot="1">
      <c r="A65" s="711" t="s">
        <v>51</v>
      </c>
      <c r="B65" s="712"/>
      <c r="C65" s="712"/>
      <c r="D65" s="713"/>
      <c r="E65" s="332">
        <f>SUM(E55,E62)</f>
        <v>705</v>
      </c>
      <c r="F65" s="333">
        <f>SUM(F55,F62,F64)</f>
        <v>29.5</v>
      </c>
      <c r="G65" s="334">
        <f>SUM(G55,G62)</f>
        <v>0</v>
      </c>
      <c r="H65" s="334">
        <f>SUM(H55,H62)</f>
        <v>0</v>
      </c>
      <c r="I65" s="334"/>
      <c r="J65" s="334">
        <f>SUM(J55,J62)</f>
        <v>10</v>
      </c>
      <c r="K65" s="334"/>
      <c r="L65" s="334">
        <f>SUM(L55,L62)</f>
        <v>15</v>
      </c>
      <c r="M65" s="334">
        <f>SUM(M55,M62,M64)</f>
        <v>6</v>
      </c>
      <c r="N65" s="334"/>
      <c r="O65" s="334"/>
      <c r="P65" s="334">
        <f>SUM(P55,P62)</f>
        <v>40</v>
      </c>
      <c r="Q65" s="334"/>
      <c r="R65" s="334">
        <f>SUM(R55,R62)</f>
        <v>2.5</v>
      </c>
      <c r="S65" s="334">
        <f>SUM(S55,S62)</f>
        <v>640</v>
      </c>
      <c r="T65" s="334"/>
      <c r="U65" s="334">
        <f>SUM(U55,U62)</f>
        <v>21</v>
      </c>
      <c r="V65" s="335"/>
    </row>
    <row r="66" spans="1:22">
      <c r="A66" s="709" t="s">
        <v>155</v>
      </c>
      <c r="B66" s="709"/>
      <c r="C66" s="709"/>
      <c r="D66" s="70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</row>
    <row r="67" spans="1:22" ht="24" customHeight="1">
      <c r="A67" s="589" t="s">
        <v>156</v>
      </c>
      <c r="B67" s="589"/>
      <c r="C67" s="589"/>
      <c r="D67" s="589"/>
      <c r="E67" s="589"/>
      <c r="F67" s="589"/>
      <c r="G67" s="589"/>
      <c r="H67" s="589"/>
      <c r="I67" s="589"/>
      <c r="J67" s="589"/>
      <c r="K67" s="589"/>
      <c r="L67" s="589"/>
      <c r="M67" s="589"/>
      <c r="N67" s="589"/>
      <c r="O67" s="589"/>
      <c r="P67" s="589"/>
      <c r="Q67" s="589"/>
      <c r="R67" s="589"/>
      <c r="S67" s="589"/>
      <c r="T67" s="589"/>
      <c r="U67" s="589"/>
      <c r="V67" s="589"/>
    </row>
    <row r="68" spans="1:22" ht="21" customHeight="1">
      <c r="A68" s="707" t="s">
        <v>157</v>
      </c>
      <c r="B68" s="708"/>
      <c r="C68" s="708"/>
      <c r="D68" s="708"/>
      <c r="E68" s="708"/>
      <c r="F68" s="708"/>
      <c r="G68" s="708"/>
      <c r="H68" s="708"/>
      <c r="I68" s="708"/>
      <c r="J68" s="708"/>
      <c r="K68" s="708"/>
      <c r="L68" s="708"/>
      <c r="M68" s="708"/>
      <c r="N68" s="708"/>
      <c r="O68" s="708"/>
      <c r="P68" s="708"/>
      <c r="Q68" s="708"/>
      <c r="R68" s="708"/>
      <c r="S68" s="708"/>
      <c r="T68" s="708"/>
      <c r="U68" s="708"/>
      <c r="V68" s="708"/>
    </row>
    <row r="69" spans="1:22" ht="14.25" customHeight="1">
      <c r="A69" s="705" t="s">
        <v>158</v>
      </c>
      <c r="B69" s="705"/>
      <c r="C69" s="705"/>
      <c r="D69" s="705"/>
      <c r="E69" s="705"/>
      <c r="F69" s="705"/>
      <c r="G69" s="705"/>
      <c r="H69" s="705"/>
      <c r="I69" s="705"/>
      <c r="J69" s="705"/>
      <c r="K69" s="705"/>
      <c r="L69" s="705"/>
      <c r="M69" s="705"/>
      <c r="N69" s="705"/>
      <c r="O69" s="705"/>
      <c r="P69" s="705"/>
      <c r="Q69" s="705"/>
      <c r="R69" s="705"/>
      <c r="S69" s="705"/>
      <c r="T69" s="705"/>
      <c r="U69" s="705"/>
      <c r="V69" s="705"/>
    </row>
    <row r="70" spans="1:22">
      <c r="A70" s="705"/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5"/>
    </row>
    <row r="71" spans="1:22">
      <c r="A71" s="705"/>
      <c r="B71" s="705"/>
      <c r="C71" s="705"/>
      <c r="D71" s="705"/>
      <c r="E71" s="705"/>
      <c r="F71" s="705"/>
      <c r="G71" s="705"/>
      <c r="H71" s="705"/>
      <c r="I71" s="705"/>
      <c r="J71" s="705"/>
      <c r="K71" s="705"/>
      <c r="L71" s="705"/>
      <c r="M71" s="705"/>
      <c r="N71" s="705"/>
      <c r="O71" s="705"/>
      <c r="P71" s="705"/>
      <c r="Q71" s="705"/>
      <c r="R71" s="705"/>
      <c r="S71" s="705"/>
      <c r="T71" s="705"/>
      <c r="U71" s="705"/>
      <c r="V71" s="705"/>
    </row>
    <row r="72" spans="1:22">
      <c r="A72" s="705"/>
      <c r="B72" s="705"/>
      <c r="C72" s="705"/>
      <c r="D72" s="705"/>
      <c r="E72" s="705"/>
      <c r="F72" s="705"/>
      <c r="G72" s="705"/>
      <c r="H72" s="705"/>
      <c r="I72" s="705"/>
      <c r="J72" s="705"/>
      <c r="K72" s="705"/>
      <c r="L72" s="705"/>
      <c r="M72" s="705"/>
      <c r="N72" s="705"/>
      <c r="O72" s="705"/>
      <c r="P72" s="705"/>
      <c r="Q72" s="705"/>
      <c r="R72" s="705"/>
      <c r="S72" s="705"/>
      <c r="T72" s="705"/>
      <c r="U72" s="705"/>
      <c r="V72" s="705"/>
    </row>
    <row r="73" spans="1:22">
      <c r="A73" s="705"/>
      <c r="B73" s="705"/>
      <c r="C73" s="705"/>
      <c r="D73" s="705"/>
      <c r="E73" s="705"/>
      <c r="F73" s="705"/>
      <c r="G73" s="705"/>
      <c r="H73" s="705"/>
      <c r="I73" s="705"/>
      <c r="J73" s="705"/>
      <c r="K73" s="705"/>
      <c r="L73" s="705"/>
      <c r="M73" s="705"/>
      <c r="N73" s="705"/>
      <c r="O73" s="705"/>
      <c r="P73" s="705"/>
      <c r="Q73" s="705"/>
      <c r="R73" s="705"/>
      <c r="S73" s="705"/>
      <c r="T73" s="705"/>
      <c r="U73" s="705"/>
      <c r="V73" s="705"/>
    </row>
    <row r="74" spans="1:22">
      <c r="A74" s="705"/>
      <c r="B74" s="705"/>
      <c r="C74" s="705"/>
      <c r="D74" s="705"/>
      <c r="E74" s="705"/>
      <c r="F74" s="705"/>
      <c r="G74" s="705"/>
      <c r="H74" s="705"/>
      <c r="I74" s="705"/>
      <c r="J74" s="705"/>
      <c r="K74" s="705"/>
      <c r="L74" s="705"/>
      <c r="M74" s="705"/>
      <c r="N74" s="705"/>
      <c r="O74" s="705"/>
      <c r="P74" s="705"/>
      <c r="Q74" s="705"/>
      <c r="R74" s="705"/>
      <c r="S74" s="705"/>
      <c r="T74" s="705"/>
      <c r="U74" s="705"/>
      <c r="V74" s="705"/>
    </row>
    <row r="75" spans="1:22">
      <c r="A75" s="705"/>
      <c r="B75" s="705"/>
      <c r="C75" s="705"/>
      <c r="D75" s="705"/>
      <c r="E75" s="705"/>
      <c r="F75" s="705"/>
      <c r="G75" s="705"/>
      <c r="H75" s="705"/>
      <c r="I75" s="705"/>
      <c r="J75" s="705"/>
      <c r="K75" s="705"/>
      <c r="L75" s="705"/>
      <c r="M75" s="705"/>
      <c r="N75" s="705"/>
      <c r="O75" s="705"/>
      <c r="P75" s="705"/>
      <c r="Q75" s="705"/>
      <c r="R75" s="705"/>
      <c r="S75" s="705"/>
      <c r="T75" s="705"/>
      <c r="U75" s="705"/>
      <c r="V75" s="705"/>
    </row>
    <row r="76" spans="1:22">
      <c r="A76" s="705"/>
      <c r="B76" s="705"/>
      <c r="C76" s="705"/>
      <c r="D76" s="705"/>
      <c r="E76" s="705"/>
      <c r="F76" s="705"/>
      <c r="G76" s="705"/>
      <c r="H76" s="705"/>
      <c r="I76" s="705"/>
      <c r="J76" s="705"/>
      <c r="K76" s="705"/>
      <c r="L76" s="705"/>
      <c r="M76" s="705"/>
      <c r="N76" s="705"/>
      <c r="O76" s="705"/>
      <c r="P76" s="705"/>
      <c r="Q76" s="705"/>
      <c r="R76" s="705"/>
      <c r="S76" s="705"/>
      <c r="T76" s="705"/>
      <c r="U76" s="705"/>
      <c r="V76" s="705"/>
    </row>
    <row r="77" spans="1:22">
      <c r="A77" s="705"/>
      <c r="B77" s="705"/>
      <c r="C77" s="705"/>
      <c r="D77" s="705"/>
      <c r="E77" s="705"/>
      <c r="F77" s="705"/>
      <c r="G77" s="705"/>
      <c r="H77" s="705"/>
      <c r="I77" s="705"/>
      <c r="J77" s="705"/>
      <c r="K77" s="705"/>
      <c r="L77" s="705"/>
      <c r="M77" s="705"/>
      <c r="N77" s="705"/>
      <c r="O77" s="705"/>
      <c r="P77" s="705"/>
      <c r="Q77" s="705"/>
      <c r="R77" s="705"/>
      <c r="S77" s="705"/>
      <c r="T77" s="705"/>
      <c r="U77" s="705"/>
      <c r="V77" s="705"/>
    </row>
    <row r="78" spans="1:22">
      <c r="A78" s="705"/>
      <c r="B78" s="705"/>
      <c r="C78" s="705"/>
      <c r="D78" s="705"/>
      <c r="E78" s="705"/>
      <c r="F78" s="705"/>
      <c r="G78" s="705"/>
      <c r="H78" s="705"/>
      <c r="I78" s="705"/>
      <c r="J78" s="705"/>
      <c r="K78" s="705"/>
      <c r="L78" s="705"/>
      <c r="M78" s="705"/>
      <c r="N78" s="705"/>
      <c r="O78" s="705"/>
      <c r="P78" s="705"/>
      <c r="Q78" s="705"/>
      <c r="R78" s="705"/>
      <c r="S78" s="705"/>
      <c r="T78" s="705"/>
      <c r="U78" s="705"/>
      <c r="V78" s="705"/>
    </row>
    <row r="79" spans="1:22">
      <c r="A79" s="705"/>
      <c r="B79" s="705"/>
      <c r="C79" s="705"/>
      <c r="D79" s="705"/>
      <c r="E79" s="705"/>
      <c r="F79" s="705"/>
      <c r="G79" s="705"/>
      <c r="H79" s="705"/>
      <c r="I79" s="705"/>
      <c r="J79" s="705"/>
      <c r="K79" s="705"/>
      <c r="L79" s="705"/>
      <c r="M79" s="705"/>
      <c r="N79" s="705"/>
      <c r="O79" s="705"/>
      <c r="P79" s="705"/>
      <c r="Q79" s="705"/>
      <c r="R79" s="705"/>
      <c r="S79" s="705"/>
      <c r="T79" s="705"/>
      <c r="U79" s="705"/>
      <c r="V79" s="705"/>
    </row>
    <row r="80" spans="1:22">
      <c r="A80" s="705"/>
      <c r="B80" s="705"/>
      <c r="C80" s="705"/>
      <c r="D80" s="705"/>
      <c r="E80" s="705"/>
      <c r="F80" s="705"/>
      <c r="G80" s="705"/>
      <c r="H80" s="705"/>
      <c r="I80" s="705"/>
      <c r="J80" s="705"/>
      <c r="K80" s="705"/>
      <c r="L80" s="705"/>
      <c r="M80" s="705"/>
      <c r="N80" s="705"/>
      <c r="O80" s="705"/>
      <c r="P80" s="705"/>
      <c r="Q80" s="705"/>
      <c r="R80" s="705"/>
      <c r="S80" s="705"/>
      <c r="T80" s="705"/>
      <c r="U80" s="705"/>
      <c r="V80" s="705"/>
    </row>
    <row r="81" spans="1:22">
      <c r="A81" s="705"/>
      <c r="B81" s="705"/>
      <c r="C81" s="705"/>
      <c r="D81" s="705"/>
      <c r="E81" s="705"/>
      <c r="F81" s="705"/>
      <c r="G81" s="705"/>
      <c r="H81" s="705"/>
      <c r="I81" s="705"/>
      <c r="J81" s="705"/>
      <c r="K81" s="705"/>
      <c r="L81" s="705"/>
      <c r="M81" s="705"/>
      <c r="N81" s="705"/>
      <c r="O81" s="705"/>
      <c r="P81" s="705"/>
      <c r="Q81" s="705"/>
      <c r="R81" s="705"/>
      <c r="S81" s="705"/>
      <c r="T81" s="705"/>
      <c r="U81" s="705"/>
      <c r="V81" s="705"/>
    </row>
    <row r="82" spans="1:22">
      <c r="A82" s="705"/>
      <c r="B82" s="705"/>
      <c r="C82" s="705"/>
      <c r="D82" s="705"/>
      <c r="E82" s="705"/>
      <c r="F82" s="705"/>
      <c r="G82" s="705"/>
      <c r="H82" s="705"/>
      <c r="I82" s="705"/>
      <c r="J82" s="705"/>
      <c r="K82" s="705"/>
      <c r="L82" s="705"/>
      <c r="M82" s="705"/>
      <c r="N82" s="705"/>
      <c r="O82" s="705"/>
      <c r="P82" s="705"/>
      <c r="Q82" s="705"/>
      <c r="R82" s="705"/>
      <c r="S82" s="705"/>
      <c r="T82" s="705"/>
      <c r="U82" s="705"/>
      <c r="V82" s="705"/>
    </row>
    <row r="83" spans="1:22">
      <c r="A83" s="705"/>
      <c r="B83" s="705"/>
      <c r="C83" s="705"/>
      <c r="D83" s="705"/>
      <c r="E83" s="705"/>
      <c r="F83" s="705"/>
      <c r="G83" s="705"/>
      <c r="H83" s="705"/>
      <c r="I83" s="705"/>
      <c r="J83" s="705"/>
      <c r="K83" s="705"/>
      <c r="L83" s="705"/>
      <c r="M83" s="705"/>
      <c r="N83" s="705"/>
      <c r="O83" s="705"/>
      <c r="P83" s="705"/>
      <c r="Q83" s="705"/>
      <c r="R83" s="705"/>
      <c r="S83" s="705"/>
      <c r="T83" s="705"/>
      <c r="U83" s="705"/>
      <c r="V83" s="705"/>
    </row>
    <row r="84" spans="1:22">
      <c r="A84" s="705"/>
      <c r="B84" s="705"/>
      <c r="C84" s="705"/>
      <c r="D84" s="705"/>
      <c r="E84" s="705"/>
      <c r="F84" s="705"/>
      <c r="G84" s="705"/>
      <c r="H84" s="705"/>
      <c r="I84" s="705"/>
      <c r="J84" s="705"/>
      <c r="K84" s="705"/>
      <c r="L84" s="705"/>
      <c r="M84" s="705"/>
      <c r="N84" s="705"/>
      <c r="O84" s="705"/>
      <c r="P84" s="705"/>
      <c r="Q84" s="705"/>
      <c r="R84" s="705"/>
      <c r="S84" s="705"/>
      <c r="T84" s="705"/>
      <c r="U84" s="705"/>
      <c r="V84" s="705"/>
    </row>
    <row r="85" spans="1:22">
      <c r="A85" s="705"/>
      <c r="B85" s="705"/>
      <c r="C85" s="705"/>
      <c r="D85" s="705"/>
      <c r="E85" s="705"/>
      <c r="F85" s="705"/>
      <c r="G85" s="705"/>
      <c r="H85" s="705"/>
      <c r="I85" s="705"/>
      <c r="J85" s="705"/>
      <c r="K85" s="705"/>
      <c r="L85" s="705"/>
      <c r="M85" s="705"/>
      <c r="N85" s="705"/>
      <c r="O85" s="705"/>
      <c r="P85" s="705"/>
      <c r="Q85" s="705"/>
      <c r="R85" s="705"/>
      <c r="S85" s="705"/>
      <c r="T85" s="705"/>
      <c r="U85" s="705"/>
      <c r="V85" s="705"/>
    </row>
    <row r="86" spans="1:22">
      <c r="A86" s="705"/>
      <c r="B86" s="705"/>
      <c r="C86" s="705"/>
      <c r="D86" s="705"/>
      <c r="E86" s="705"/>
      <c r="F86" s="705"/>
      <c r="G86" s="705"/>
      <c r="H86" s="705"/>
      <c r="I86" s="705"/>
      <c r="J86" s="705"/>
      <c r="K86" s="705"/>
      <c r="L86" s="705"/>
      <c r="M86" s="705"/>
      <c r="N86" s="705"/>
      <c r="O86" s="705"/>
      <c r="P86" s="705"/>
      <c r="Q86" s="705"/>
      <c r="R86" s="705"/>
      <c r="S86" s="705"/>
      <c r="T86" s="705"/>
      <c r="U86" s="705"/>
      <c r="V86" s="705"/>
    </row>
    <row r="87" spans="1:22">
      <c r="A87" s="705"/>
      <c r="B87" s="705"/>
      <c r="C87" s="705"/>
      <c r="D87" s="705"/>
      <c r="E87" s="705"/>
      <c r="F87" s="705"/>
      <c r="G87" s="705"/>
      <c r="H87" s="705"/>
      <c r="I87" s="705"/>
      <c r="J87" s="705"/>
      <c r="K87" s="705"/>
      <c r="L87" s="705"/>
      <c r="M87" s="705"/>
      <c r="N87" s="705"/>
      <c r="O87" s="705"/>
      <c r="P87" s="705"/>
      <c r="Q87" s="705"/>
      <c r="R87" s="705"/>
      <c r="S87" s="705"/>
      <c r="T87" s="705"/>
      <c r="U87" s="705"/>
      <c r="V87" s="705"/>
    </row>
    <row r="88" spans="1:22">
      <c r="A88" s="705"/>
      <c r="B88" s="705"/>
      <c r="C88" s="705"/>
      <c r="D88" s="705"/>
      <c r="E88" s="705"/>
      <c r="F88" s="705"/>
      <c r="G88" s="705"/>
      <c r="H88" s="705"/>
      <c r="I88" s="705"/>
      <c r="J88" s="705"/>
      <c r="K88" s="705"/>
      <c r="L88" s="705"/>
      <c r="M88" s="705"/>
      <c r="N88" s="705"/>
      <c r="O88" s="705"/>
      <c r="P88" s="705"/>
      <c r="Q88" s="705"/>
      <c r="R88" s="705"/>
      <c r="S88" s="705"/>
      <c r="T88" s="705"/>
      <c r="U88" s="705"/>
      <c r="V88" s="705"/>
    </row>
    <row r="89" spans="1:22">
      <c r="A89" s="705"/>
      <c r="B89" s="705"/>
      <c r="C89" s="705"/>
      <c r="D89" s="705"/>
      <c r="E89" s="705"/>
      <c r="F89" s="705"/>
      <c r="G89" s="705"/>
      <c r="H89" s="705"/>
      <c r="I89" s="705"/>
      <c r="J89" s="705"/>
      <c r="K89" s="705"/>
      <c r="L89" s="705"/>
      <c r="M89" s="705"/>
      <c r="N89" s="705"/>
      <c r="O89" s="705"/>
      <c r="P89" s="705"/>
      <c r="Q89" s="705"/>
      <c r="R89" s="705"/>
      <c r="S89" s="705"/>
      <c r="T89" s="705"/>
      <c r="U89" s="705"/>
      <c r="V89" s="705"/>
    </row>
    <row r="90" spans="1:22">
      <c r="A90" s="705"/>
      <c r="B90" s="705"/>
      <c r="C90" s="705"/>
      <c r="D90" s="705"/>
      <c r="E90" s="705"/>
      <c r="F90" s="705"/>
      <c r="G90" s="705"/>
      <c r="H90" s="705"/>
      <c r="I90" s="705"/>
      <c r="J90" s="705"/>
      <c r="K90" s="705"/>
      <c r="L90" s="705"/>
      <c r="M90" s="705"/>
      <c r="N90" s="705"/>
      <c r="O90" s="705"/>
      <c r="P90" s="705"/>
      <c r="Q90" s="705"/>
      <c r="R90" s="705"/>
      <c r="S90" s="705"/>
      <c r="T90" s="705"/>
      <c r="U90" s="705"/>
      <c r="V90" s="705"/>
    </row>
    <row r="91" spans="1:22">
      <c r="A91" s="705"/>
      <c r="B91" s="705"/>
      <c r="C91" s="705"/>
      <c r="D91" s="705"/>
      <c r="E91" s="705"/>
      <c r="F91" s="705"/>
      <c r="G91" s="705"/>
      <c r="H91" s="705"/>
      <c r="I91" s="705"/>
      <c r="J91" s="705"/>
      <c r="K91" s="705"/>
      <c r="L91" s="705"/>
      <c r="M91" s="705"/>
      <c r="N91" s="705"/>
      <c r="O91" s="705"/>
      <c r="P91" s="705"/>
      <c r="Q91" s="705"/>
      <c r="R91" s="705"/>
      <c r="S91" s="705"/>
      <c r="T91" s="705"/>
      <c r="U91" s="705"/>
      <c r="V91" s="705"/>
    </row>
    <row r="92" spans="1:22">
      <c r="A92" s="705"/>
      <c r="B92" s="705"/>
      <c r="C92" s="705"/>
      <c r="D92" s="705"/>
      <c r="E92" s="705"/>
      <c r="F92" s="705"/>
      <c r="G92" s="705"/>
      <c r="H92" s="705"/>
      <c r="I92" s="705"/>
      <c r="J92" s="705"/>
      <c r="K92" s="705"/>
      <c r="L92" s="705"/>
      <c r="M92" s="705"/>
      <c r="N92" s="705"/>
      <c r="O92" s="705"/>
      <c r="P92" s="705"/>
      <c r="Q92" s="705"/>
      <c r="R92" s="705"/>
      <c r="S92" s="705"/>
      <c r="T92" s="705"/>
      <c r="U92" s="705"/>
      <c r="V92" s="705"/>
    </row>
    <row r="93" spans="1:22" ht="14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</sheetData>
  <mergeCells count="184">
    <mergeCell ref="G58:G59"/>
    <mergeCell ref="H58:H59"/>
    <mergeCell ref="I58:I59"/>
    <mergeCell ref="J58:J59"/>
    <mergeCell ref="R32:R35"/>
    <mergeCell ref="S32:S35"/>
    <mergeCell ref="F47:I47"/>
    <mergeCell ref="I50:I51"/>
    <mergeCell ref="J50:J51"/>
    <mergeCell ref="L50:L51"/>
    <mergeCell ref="A41:V41"/>
    <mergeCell ref="A40:D40"/>
    <mergeCell ref="V58:V59"/>
    <mergeCell ref="K58:K59"/>
    <mergeCell ref="L58:L59"/>
    <mergeCell ref="N58:N59"/>
    <mergeCell ref="O58:O59"/>
    <mergeCell ref="M58:M59"/>
    <mergeCell ref="P58:P59"/>
    <mergeCell ref="Q58:Q59"/>
    <mergeCell ref="R58:R59"/>
    <mergeCell ref="U58:U59"/>
    <mergeCell ref="G48:V48"/>
    <mergeCell ref="P50:P51"/>
    <mergeCell ref="B46:D46"/>
    <mergeCell ref="T32:T35"/>
    <mergeCell ref="U32:U35"/>
    <mergeCell ref="V32:V35"/>
    <mergeCell ref="C32:C33"/>
    <mergeCell ref="G32:G33"/>
    <mergeCell ref="H32:H33"/>
    <mergeCell ref="I32:I33"/>
    <mergeCell ref="J32:J35"/>
    <mergeCell ref="K32:K35"/>
    <mergeCell ref="L32:L35"/>
    <mergeCell ref="M32:M35"/>
    <mergeCell ref="N32:N35"/>
    <mergeCell ref="O32:O35"/>
    <mergeCell ref="A38:D38"/>
    <mergeCell ref="F45:G45"/>
    <mergeCell ref="L43:O43"/>
    <mergeCell ref="C39:D39"/>
    <mergeCell ref="P8:V8"/>
    <mergeCell ref="A69:V92"/>
    <mergeCell ref="A62:D62"/>
    <mergeCell ref="A63:V63"/>
    <mergeCell ref="A67:V67"/>
    <mergeCell ref="A68:V68"/>
    <mergeCell ref="S50:S51"/>
    <mergeCell ref="R30:R31"/>
    <mergeCell ref="B30:B31"/>
    <mergeCell ref="A66:D66"/>
    <mergeCell ref="D30:D31"/>
    <mergeCell ref="E30:E31"/>
    <mergeCell ref="F30:F31"/>
    <mergeCell ref="J30:J31"/>
    <mergeCell ref="L30:L31"/>
    <mergeCell ref="A53:V53"/>
    <mergeCell ref="A65:D65"/>
    <mergeCell ref="B64:D64"/>
    <mergeCell ref="T30:T31"/>
    <mergeCell ref="V50:V51"/>
    <mergeCell ref="A42:V42"/>
    <mergeCell ref="G49:O49"/>
    <mergeCell ref="L44:O44"/>
    <mergeCell ref="T50:T51"/>
    <mergeCell ref="B4:D4"/>
    <mergeCell ref="B11:C11"/>
    <mergeCell ref="A15:V15"/>
    <mergeCell ref="A7:A10"/>
    <mergeCell ref="D7:D10"/>
    <mergeCell ref="B24:C24"/>
    <mergeCell ref="K9:K10"/>
    <mergeCell ref="B13:C13"/>
    <mergeCell ref="F9:F10"/>
    <mergeCell ref="A19:V19"/>
    <mergeCell ref="B16:C16"/>
    <mergeCell ref="A18:D18"/>
    <mergeCell ref="B22:C22"/>
    <mergeCell ref="A12:V12"/>
    <mergeCell ref="A14:D14"/>
    <mergeCell ref="B23:C23"/>
    <mergeCell ref="B17:C17"/>
    <mergeCell ref="B20:C20"/>
    <mergeCell ref="H11:I11"/>
    <mergeCell ref="B7:C10"/>
    <mergeCell ref="E7:F8"/>
    <mergeCell ref="G5:I5"/>
    <mergeCell ref="G7:V7"/>
    <mergeCell ref="G8:O8"/>
    <mergeCell ref="N11:O11"/>
    <mergeCell ref="P9:P10"/>
    <mergeCell ref="R9:R10"/>
    <mergeCell ref="G9:G10"/>
    <mergeCell ref="J9:J10"/>
    <mergeCell ref="R50:R51"/>
    <mergeCell ref="A25:V25"/>
    <mergeCell ref="B26:C26"/>
    <mergeCell ref="B27:C27"/>
    <mergeCell ref="E26:E27"/>
    <mergeCell ref="F26:F27"/>
    <mergeCell ref="G26:G27"/>
    <mergeCell ref="H26:H27"/>
    <mergeCell ref="I26:I27"/>
    <mergeCell ref="J26:J27"/>
    <mergeCell ref="A26:A27"/>
    <mergeCell ref="E9:E10"/>
    <mergeCell ref="K50:K51"/>
    <mergeCell ref="V9:V10"/>
    <mergeCell ref="N26:N27"/>
    <mergeCell ref="S9:S10"/>
    <mergeCell ref="T9:T10"/>
    <mergeCell ref="Q50:Q51"/>
    <mergeCell ref="B21:C21"/>
    <mergeCell ref="A30:A31"/>
    <mergeCell ref="A29:V29"/>
    <mergeCell ref="A28:D28"/>
    <mergeCell ref="B37:C37"/>
    <mergeCell ref="M26:M27"/>
    <mergeCell ref="O26:O27"/>
    <mergeCell ref="P26:P27"/>
    <mergeCell ref="Q26:Q27"/>
    <mergeCell ref="B36:C36"/>
    <mergeCell ref="S30:S31"/>
    <mergeCell ref="A32:A35"/>
    <mergeCell ref="B32:B35"/>
    <mergeCell ref="E32:E35"/>
    <mergeCell ref="F32:F35"/>
    <mergeCell ref="G34:G35"/>
    <mergeCell ref="H34:H35"/>
    <mergeCell ref="I34:I35"/>
    <mergeCell ref="U30:U31"/>
    <mergeCell ref="V30:V31"/>
    <mergeCell ref="D33:D34"/>
    <mergeCell ref="L26:L27"/>
    <mergeCell ref="V26:V27"/>
    <mergeCell ref="L1:O1"/>
    <mergeCell ref="L2:O2"/>
    <mergeCell ref="N9:O9"/>
    <mergeCell ref="M9:M10"/>
    <mergeCell ref="P11:Q11"/>
    <mergeCell ref="L9:L10"/>
    <mergeCell ref="B57:C57"/>
    <mergeCell ref="U50:U51"/>
    <mergeCell ref="N50:O50"/>
    <mergeCell ref="O30:O31"/>
    <mergeCell ref="P30:P31"/>
    <mergeCell ref="Q30:Q31"/>
    <mergeCell ref="Q9:Q10"/>
    <mergeCell ref="S11:T11"/>
    <mergeCell ref="U9:U10"/>
    <mergeCell ref="I9:I10"/>
    <mergeCell ref="H9:H10"/>
    <mergeCell ref="R26:R27"/>
    <mergeCell ref="S26:S27"/>
    <mergeCell ref="T26:T27"/>
    <mergeCell ref="U26:U27"/>
    <mergeCell ref="M30:M31"/>
    <mergeCell ref="N30:N31"/>
    <mergeCell ref="K26:K27"/>
    <mergeCell ref="B60:C60"/>
    <mergeCell ref="A55:D55"/>
    <mergeCell ref="B61:C61"/>
    <mergeCell ref="H52:I52"/>
    <mergeCell ref="N52:O52"/>
    <mergeCell ref="A48:A51"/>
    <mergeCell ref="B48:C51"/>
    <mergeCell ref="A56:V56"/>
    <mergeCell ref="F50:F51"/>
    <mergeCell ref="B52:C52"/>
    <mergeCell ref="P49:V49"/>
    <mergeCell ref="E50:E51"/>
    <mergeCell ref="H50:H51"/>
    <mergeCell ref="M50:M51"/>
    <mergeCell ref="D48:D51"/>
    <mergeCell ref="S52:T52"/>
    <mergeCell ref="G50:G51"/>
    <mergeCell ref="E48:F49"/>
    <mergeCell ref="P52:Q52"/>
    <mergeCell ref="B54:C54"/>
    <mergeCell ref="A58:A59"/>
    <mergeCell ref="B58:C59"/>
    <mergeCell ref="E58:E59"/>
    <mergeCell ref="F58:F59"/>
  </mergeCells>
  <phoneticPr fontId="7" type="noConversion"/>
  <pageMargins left="0.19685039370078741" right="0.19685039370078741" top="0.19685039370078741" bottom="0.19685039370078741" header="0" footer="0"/>
  <pageSetup paperSize="9" scale="48" fitToHeight="0" orientation="landscape" r:id="rId1"/>
  <headerFooter alignWithMargins="0"/>
  <rowBreaks count="1" manualBreakCount="1">
    <brk id="42" max="16383" man="1"/>
  </rowBreaks>
  <ignoredErrors>
    <ignoredError sqref="F6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6B0DE30D8EB44283713CF31644670F" ma:contentTypeVersion="4" ma:contentTypeDescription="Utwórz nowy dokument." ma:contentTypeScope="" ma:versionID="0c4d4b239a06e713a4805f9fff6ee554">
  <xsd:schema xmlns:xsd="http://www.w3.org/2001/XMLSchema" xmlns:xs="http://www.w3.org/2001/XMLSchema" xmlns:p="http://schemas.microsoft.com/office/2006/metadata/properties" xmlns:ns2="0492d596-8f94-4cf4-b5fe-442b7a5a20e8" targetNamespace="http://schemas.microsoft.com/office/2006/metadata/properties" ma:root="true" ma:fieldsID="74a7c6ab94a4d5e3374b10cf2e13ebde" ns2:_="">
    <xsd:import namespace="0492d596-8f94-4cf4-b5fe-442b7a5a20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2d596-8f94-4cf4-b5fe-442b7a5a2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35D8A2-75EA-421C-8E8D-7D850F1E22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4FA50A-98AB-4FF4-BBAD-493335907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92d596-8f94-4cf4-b5fe-442b7a5a2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2E4301-7523-4FD7-ACF5-1E515056E6FA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0492d596-8f94-4cf4-b5fe-442b7a5a20e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i II semestr</vt:lpstr>
      <vt:lpstr>III i IV semestr</vt:lpstr>
      <vt:lpstr>V i VI semestr</vt:lpstr>
      <vt:lpstr>'I i II semestr'!Obszar_wydruku</vt:lpstr>
      <vt:lpstr>'III i IV semestr'!Obszar_wydruku</vt:lpstr>
      <vt:lpstr>'V i VI semestr'!Obszar_wydruku</vt:lpstr>
    </vt:vector>
  </TitlesOfParts>
  <Company>Dom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awoj</dc:creator>
  <cp:lastModifiedBy>Jolanta Moritz</cp:lastModifiedBy>
  <cp:revision/>
  <cp:lastPrinted>2024-03-26T11:28:55Z</cp:lastPrinted>
  <dcterms:created xsi:type="dcterms:W3CDTF">2009-01-11T21:22:29Z</dcterms:created>
  <dcterms:modified xsi:type="dcterms:W3CDTF">2025-05-26T11:19:09Z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0x010100D06B0DE30D8EB44283713CF31644670F</vt:lpwstr>
  </property>
</Properties>
</file>