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 stopnia\"/>
    </mc:Choice>
  </mc:AlternateContent>
  <xr:revisionPtr revIDLastSave="0" documentId="8_{05850358-4B0E-4578-944A-150ADDE0D41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I i II semestr" sheetId="1" r:id="rId1"/>
    <sheet name="III i IV semestr" sheetId="5" r:id="rId2"/>
    <sheet name="V i VI semestr" sheetId="6" r:id="rId3"/>
  </sheets>
  <definedNames>
    <definedName name="_xlnm.Print_Area" localSheetId="0">'I i II semestr'!$A$1:$W$76</definedName>
    <definedName name="_xlnm.Print_Area" localSheetId="1">'III i IV semestr'!$A$1:$W$90</definedName>
    <definedName name="_xlnm.Print_Area" localSheetId="2">'V i VI semestr'!$A$1:$W$96</definedName>
  </definedNames>
  <calcPr calcId="191029"/>
</workbook>
</file>

<file path=xl/calcChain.xml><?xml version="1.0" encoding="utf-8"?>
<calcChain xmlns="http://schemas.openxmlformats.org/spreadsheetml/2006/main">
  <c r="F27" i="5" l="1"/>
  <c r="N41" i="6"/>
  <c r="I41" i="6"/>
  <c r="F41" i="6"/>
  <c r="G40" i="6"/>
  <c r="G41" i="6" s="1"/>
  <c r="F32" i="6" l="1"/>
  <c r="F22" i="5"/>
  <c r="F64" i="6"/>
  <c r="F61" i="6"/>
  <c r="G32" i="6"/>
  <c r="G61" i="6"/>
  <c r="F22" i="1"/>
  <c r="F23" i="1"/>
  <c r="F26" i="1"/>
  <c r="G26" i="1"/>
  <c r="G68" i="1"/>
  <c r="G70" i="1" s="1"/>
  <c r="H70" i="1"/>
  <c r="I70" i="1"/>
  <c r="K70" i="1"/>
  <c r="M70" i="1"/>
  <c r="N70" i="1"/>
  <c r="Q70" i="1"/>
  <c r="S70" i="1"/>
  <c r="T70" i="1"/>
  <c r="V70" i="1"/>
  <c r="F68" i="1"/>
  <c r="F70" i="1" s="1"/>
  <c r="G51" i="5"/>
  <c r="G51" i="1"/>
  <c r="G50" i="5"/>
  <c r="G54" i="5"/>
  <c r="G55" i="5"/>
  <c r="G57" i="5"/>
  <c r="G47" i="5"/>
  <c r="G48" i="5" s="1"/>
  <c r="H48" i="5"/>
  <c r="H59" i="5"/>
  <c r="I48" i="5"/>
  <c r="I59" i="5"/>
  <c r="I63" i="5" s="1"/>
  <c r="K48" i="5"/>
  <c r="K59" i="5"/>
  <c r="M48" i="5"/>
  <c r="M59" i="5"/>
  <c r="N59" i="5"/>
  <c r="N48" i="5"/>
  <c r="Q48" i="5"/>
  <c r="Q59" i="5"/>
  <c r="S48" i="5"/>
  <c r="S59" i="5"/>
  <c r="T48" i="5"/>
  <c r="T59" i="5"/>
  <c r="V48" i="5"/>
  <c r="V59" i="5"/>
  <c r="F50" i="5"/>
  <c r="F51" i="5"/>
  <c r="F53" i="5"/>
  <c r="F54" i="5"/>
  <c r="F55" i="5"/>
  <c r="F57" i="5"/>
  <c r="F47" i="5"/>
  <c r="F48" i="5" s="1"/>
  <c r="G13" i="6"/>
  <c r="G14" i="6" s="1"/>
  <c r="G16" i="6"/>
  <c r="G17" i="6"/>
  <c r="G20" i="6"/>
  <c r="G21" i="6"/>
  <c r="G22" i="6"/>
  <c r="G23" i="6"/>
  <c r="G26" i="6"/>
  <c r="G30" i="6"/>
  <c r="G36" i="6"/>
  <c r="G37" i="6"/>
  <c r="H14" i="6"/>
  <c r="H18" i="6"/>
  <c r="H28" i="6"/>
  <c r="H38" i="6"/>
  <c r="I14" i="6"/>
  <c r="I18" i="6"/>
  <c r="I28" i="6"/>
  <c r="I38" i="6"/>
  <c r="K14" i="6"/>
  <c r="K18" i="6"/>
  <c r="K28" i="6"/>
  <c r="K38" i="6"/>
  <c r="M14" i="6"/>
  <c r="M18" i="6"/>
  <c r="M28" i="6"/>
  <c r="M38" i="6"/>
  <c r="N14" i="6"/>
  <c r="N18" i="6"/>
  <c r="N28" i="6"/>
  <c r="N38" i="6"/>
  <c r="Q14" i="6"/>
  <c r="Q18" i="6"/>
  <c r="Q28" i="6"/>
  <c r="Q38" i="6"/>
  <c r="S14" i="6"/>
  <c r="S18" i="6"/>
  <c r="S28" i="6"/>
  <c r="S38" i="6"/>
  <c r="T14" i="6"/>
  <c r="T18" i="6"/>
  <c r="T28" i="6"/>
  <c r="T38" i="6"/>
  <c r="V14" i="6"/>
  <c r="V18" i="6"/>
  <c r="V28" i="6"/>
  <c r="V38" i="6"/>
  <c r="G17" i="5"/>
  <c r="G18" i="5"/>
  <c r="G20" i="5"/>
  <c r="G22" i="5"/>
  <c r="G24" i="5"/>
  <c r="G26" i="5"/>
  <c r="H28" i="5"/>
  <c r="I28" i="5"/>
  <c r="K28" i="5"/>
  <c r="M28" i="5"/>
  <c r="N28" i="5"/>
  <c r="Q28" i="5"/>
  <c r="Q32" i="5" s="1"/>
  <c r="S28" i="5"/>
  <c r="T28" i="5"/>
  <c r="T32" i="5" s="1"/>
  <c r="V28" i="5"/>
  <c r="V32" i="5" s="1"/>
  <c r="F17" i="5"/>
  <c r="F18" i="5"/>
  <c r="F20" i="5"/>
  <c r="F24" i="5"/>
  <c r="F26" i="5"/>
  <c r="G13" i="5"/>
  <c r="G14" i="5" s="1"/>
  <c r="H14" i="5"/>
  <c r="I14" i="5"/>
  <c r="J32" i="5"/>
  <c r="K14" i="5"/>
  <c r="L32" i="5"/>
  <c r="M14" i="5"/>
  <c r="N14" i="5"/>
  <c r="O32" i="5"/>
  <c r="P32" i="5"/>
  <c r="R32" i="5"/>
  <c r="S14" i="5"/>
  <c r="S32" i="5" s="1"/>
  <c r="U32" i="5"/>
  <c r="W32" i="5"/>
  <c r="F13" i="5"/>
  <c r="F14" i="5" s="1"/>
  <c r="F24" i="6"/>
  <c r="K55" i="1"/>
  <c r="F50" i="1"/>
  <c r="F51" i="1"/>
  <c r="F36" i="6"/>
  <c r="F21" i="6"/>
  <c r="F20" i="6"/>
  <c r="V32" i="1"/>
  <c r="T32" i="1"/>
  <c r="S32" i="1"/>
  <c r="Q32" i="1"/>
  <c r="M32" i="1"/>
  <c r="N32" i="1"/>
  <c r="K32" i="1"/>
  <c r="H32" i="1"/>
  <c r="I32" i="1"/>
  <c r="V27" i="1"/>
  <c r="T27" i="1"/>
  <c r="S27" i="1"/>
  <c r="Q27" i="1"/>
  <c r="G30" i="1"/>
  <c r="G29" i="1"/>
  <c r="F29" i="1"/>
  <c r="V55" i="1"/>
  <c r="V58" i="1"/>
  <c r="V66" i="1"/>
  <c r="T66" i="1"/>
  <c r="S55" i="1"/>
  <c r="S58" i="1"/>
  <c r="S66" i="1"/>
  <c r="Q55" i="1"/>
  <c r="Q58" i="1"/>
  <c r="Q66" i="1"/>
  <c r="N55" i="1"/>
  <c r="N58" i="1"/>
  <c r="N66" i="1"/>
  <c r="M55" i="1"/>
  <c r="M58" i="1"/>
  <c r="M66" i="1"/>
  <c r="K58" i="1"/>
  <c r="K66" i="1"/>
  <c r="I55" i="1"/>
  <c r="I58" i="1"/>
  <c r="I66" i="1"/>
  <c r="H55" i="1"/>
  <c r="H58" i="1"/>
  <c r="H66" i="1"/>
  <c r="G49" i="1"/>
  <c r="G50" i="1"/>
  <c r="G52" i="1"/>
  <c r="G53" i="1"/>
  <c r="G54" i="1"/>
  <c r="G57" i="1"/>
  <c r="G58" i="1" s="1"/>
  <c r="G62" i="1"/>
  <c r="G63" i="1"/>
  <c r="F49" i="1"/>
  <c r="F52" i="1"/>
  <c r="F53" i="1"/>
  <c r="F54" i="1"/>
  <c r="F57" i="1"/>
  <c r="F58" i="1" s="1"/>
  <c r="F60" i="1"/>
  <c r="F61" i="1"/>
  <c r="F62" i="1"/>
  <c r="F63" i="1"/>
  <c r="G22" i="1"/>
  <c r="G23" i="1"/>
  <c r="F26" i="6"/>
  <c r="G61" i="5"/>
  <c r="G62" i="5" s="1"/>
  <c r="I31" i="5"/>
  <c r="F31" i="5"/>
  <c r="N58" i="6"/>
  <c r="N65" i="6"/>
  <c r="G63" i="6"/>
  <c r="G60" i="6"/>
  <c r="G64" i="6"/>
  <c r="G57" i="6"/>
  <c r="G58" i="6" s="1"/>
  <c r="V58" i="6"/>
  <c r="V65" i="6"/>
  <c r="T58" i="6"/>
  <c r="T65" i="6"/>
  <c r="S58" i="6"/>
  <c r="S68" i="6" s="1"/>
  <c r="S65" i="6"/>
  <c r="Q58" i="6"/>
  <c r="Q65" i="6"/>
  <c r="M58" i="6"/>
  <c r="M65" i="6"/>
  <c r="K58" i="6"/>
  <c r="K65" i="6"/>
  <c r="I58" i="6"/>
  <c r="I68" i="6" s="1"/>
  <c r="I65" i="6"/>
  <c r="H58" i="6"/>
  <c r="H65" i="6"/>
  <c r="F57" i="6"/>
  <c r="F58" i="6" s="1"/>
  <c r="F60" i="6"/>
  <c r="F63" i="6"/>
  <c r="F37" i="6"/>
  <c r="G19" i="1"/>
  <c r="F19" i="1"/>
  <c r="F18" i="1"/>
  <c r="G17" i="1"/>
  <c r="F17" i="1"/>
  <c r="F16" i="1"/>
  <c r="F15" i="1"/>
  <c r="F14" i="1"/>
  <c r="G14" i="1"/>
  <c r="F30" i="6"/>
  <c r="F13" i="6"/>
  <c r="F14" i="6" s="1"/>
  <c r="F16" i="6"/>
  <c r="F17" i="6"/>
  <c r="F22" i="6"/>
  <c r="F23" i="6"/>
  <c r="W18" i="6"/>
  <c r="N62" i="5"/>
  <c r="I62" i="5"/>
  <c r="F62" i="5"/>
  <c r="V20" i="1"/>
  <c r="T20" i="1"/>
  <c r="S20" i="1"/>
  <c r="Q20" i="1"/>
  <c r="N20" i="1"/>
  <c r="N27" i="1"/>
  <c r="M20" i="1"/>
  <c r="M27" i="1"/>
  <c r="K20" i="1"/>
  <c r="K27" i="1"/>
  <c r="I20" i="1"/>
  <c r="I27" i="1"/>
  <c r="H20" i="1"/>
  <c r="H27" i="1"/>
  <c r="G31" i="1"/>
  <c r="G15" i="1"/>
  <c r="G16" i="1"/>
  <c r="G18" i="1"/>
  <c r="F30" i="1"/>
  <c r="F31" i="1"/>
  <c r="G30" i="5"/>
  <c r="W14" i="6"/>
  <c r="P48" i="5"/>
  <c r="P14" i="6"/>
  <c r="P18" i="6" s="1"/>
  <c r="P32" i="1"/>
  <c r="K32" i="5"/>
  <c r="M32" i="5" l="1"/>
  <c r="V63" i="5"/>
  <c r="F18" i="6"/>
  <c r="M68" i="6"/>
  <c r="I32" i="5"/>
  <c r="V68" i="6"/>
  <c r="I42" i="6"/>
  <c r="F27" i="1"/>
  <c r="G38" i="6"/>
  <c r="H33" i="1"/>
  <c r="G18" i="6"/>
  <c r="I33" i="1"/>
  <c r="N33" i="1"/>
  <c r="V42" i="6"/>
  <c r="T42" i="6"/>
  <c r="Q42" i="6"/>
  <c r="M42" i="6"/>
  <c r="F65" i="6"/>
  <c r="F68" i="6" s="1"/>
  <c r="G28" i="6"/>
  <c r="S42" i="6"/>
  <c r="N42" i="6"/>
  <c r="K42" i="6"/>
  <c r="G28" i="5"/>
  <c r="G32" i="5" s="1"/>
  <c r="Q63" i="5"/>
  <c r="M63" i="5"/>
  <c r="N63" i="5"/>
  <c r="V33" i="1"/>
  <c r="T72" i="1"/>
  <c r="S72" i="1"/>
  <c r="Q33" i="1"/>
  <c r="H68" i="6"/>
  <c r="Q68" i="6"/>
  <c r="G27" i="1"/>
  <c r="H72" i="1"/>
  <c r="F28" i="5"/>
  <c r="F32" i="5" s="1"/>
  <c r="H42" i="6"/>
  <c r="S63" i="5"/>
  <c r="K63" i="5"/>
  <c r="N72" i="1"/>
  <c r="T33" i="1"/>
  <c r="H63" i="5"/>
  <c r="G55" i="1"/>
  <c r="F32" i="1"/>
  <c r="F66" i="1"/>
  <c r="F72" i="1" s="1"/>
  <c r="G66" i="1"/>
  <c r="V72" i="1"/>
  <c r="N32" i="5"/>
  <c r="Q72" i="1"/>
  <c r="H32" i="5"/>
  <c r="G20" i="1"/>
  <c r="K33" i="1"/>
  <c r="S33" i="1"/>
  <c r="F20" i="1"/>
  <c r="T68" i="6"/>
  <c r="N68" i="6"/>
  <c r="M72" i="1"/>
  <c r="G32" i="1"/>
  <c r="G59" i="5"/>
  <c r="G63" i="5" s="1"/>
  <c r="M33" i="1"/>
  <c r="F59" i="5"/>
  <c r="F63" i="5" s="1"/>
  <c r="T63" i="5"/>
  <c r="F28" i="6"/>
  <c r="G65" i="6"/>
  <c r="G68" i="6" s="1"/>
  <c r="K68" i="6"/>
  <c r="I72" i="1"/>
  <c r="K72" i="1"/>
  <c r="F38" i="6"/>
  <c r="G42" i="6" l="1"/>
  <c r="F33" i="1"/>
  <c r="G72" i="1"/>
  <c r="G33" i="1"/>
  <c r="F42" i="6"/>
</calcChain>
</file>

<file path=xl/sharedStrings.xml><?xml version="1.0" encoding="utf-8"?>
<sst xmlns="http://schemas.openxmlformats.org/spreadsheetml/2006/main" count="854" uniqueCount="253">
  <si>
    <t>Wydział  Nauk o Zdrowiu</t>
  </si>
  <si>
    <r>
      <t xml:space="preserve">Kierunek: </t>
    </r>
    <r>
      <rPr>
        <b/>
        <sz val="12"/>
        <color indexed="10"/>
        <rFont val="Times New Roman"/>
        <family val="1"/>
        <charset val="238"/>
      </rPr>
      <t>POŁOŻNICTWO</t>
    </r>
  </si>
  <si>
    <t>Czas trwania: VI semestrów</t>
  </si>
  <si>
    <t>PLAN STUDIÓW</t>
  </si>
  <si>
    <t xml:space="preserve"> pierwszego stopnia </t>
  </si>
  <si>
    <t>Lp.</t>
  </si>
  <si>
    <t>Przedmiot</t>
  </si>
  <si>
    <t>Jednostka  organizacyjna Uniwersytetu Medycznego w Lublinie odpowiedzialna za realizację dydaktyki w danym zakresie</t>
  </si>
  <si>
    <t>OGÓŁEM</t>
  </si>
  <si>
    <t>SEMESTR I          Zajęcia teoretyczne - 12 tygodni; kształcenie praktyczne zblokowane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</si>
  <si>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</si>
  <si>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</si>
  <si>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</si>
  <si>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</si>
  <si>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</si>
  <si>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</si>
  <si>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</si>
  <si>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</si>
  <si>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</si>
  <si>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</si>
  <si>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>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</si>
  <si>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</si>
  <si>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</si>
  <si>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</si>
  <si>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</si>
  <si>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</si>
  <si>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</si>
  <si>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</si>
  <si>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</si>
  <si>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 zaliczenie z oceną</t>
  </si>
  <si>
    <t>Przedmiot obowiązkowy</t>
  </si>
  <si>
    <t>1.</t>
  </si>
  <si>
    <t>BHP nie wliczone w pulę godzin</t>
  </si>
  <si>
    <t>-</t>
  </si>
  <si>
    <t>Zaliczenie</t>
  </si>
  <si>
    <t>Moduł A - Nauki podstawowe</t>
  </si>
  <si>
    <t>2.</t>
  </si>
  <si>
    <t>Anatomia</t>
  </si>
  <si>
    <t>EGZAMIN</t>
  </si>
  <si>
    <t xml:space="preserve"> -</t>
  </si>
  <si>
    <t>3.</t>
  </si>
  <si>
    <t>Zaliczenie z oceną</t>
  </si>
  <si>
    <t>4.</t>
  </si>
  <si>
    <t>5.</t>
  </si>
  <si>
    <t>6.</t>
  </si>
  <si>
    <t>Fizjologia</t>
  </si>
  <si>
    <t>7.</t>
  </si>
  <si>
    <t>RAZEM:</t>
  </si>
  <si>
    <t>Moduł B - Nauki społeczne i humanistyczne</t>
  </si>
  <si>
    <t>8.</t>
  </si>
  <si>
    <t>Zdrowie Publiczne</t>
  </si>
  <si>
    <t>9.</t>
  </si>
  <si>
    <t>Pedagogika</t>
  </si>
  <si>
    <t>10.</t>
  </si>
  <si>
    <t>Psychologia</t>
  </si>
  <si>
    <t>11.</t>
  </si>
  <si>
    <t>Socjologia</t>
  </si>
  <si>
    <t>_</t>
  </si>
  <si>
    <t>Moduł C -  Nauki w zakresie podstaw opieki położniczej/ Moduł E - Zajęcia praktyczne/ Moduł F - Praktyki zawodowe</t>
  </si>
  <si>
    <t>12.</t>
  </si>
  <si>
    <t>Etyka zawodu położnej</t>
  </si>
  <si>
    <t>13.</t>
  </si>
  <si>
    <t>Podstawy opieki położniczej</t>
  </si>
  <si>
    <t>14.</t>
  </si>
  <si>
    <r>
      <rPr>
        <sz val="12"/>
        <rFont val="Times New Roman"/>
        <family val="1"/>
        <charset val="238"/>
      </rPr>
      <t xml:space="preserve">Podstawy opieki położniczej: </t>
    </r>
    <r>
      <rPr>
        <b/>
        <sz val="12"/>
        <rFont val="Times New Roman"/>
        <family val="1"/>
        <charset val="238"/>
      </rPr>
      <t>Podstawy pielęgniarstwa</t>
    </r>
  </si>
  <si>
    <t>SEMESTR I - zajęcia teoretyczne - 12 tygodni; kształcenie praktyczne zblokowane - 3 tygodnie</t>
  </si>
  <si>
    <r>
      <t>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685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- 235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-130 godz./;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- 155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- 165 godz.]</t>
    </r>
    <r>
      <rPr>
        <b/>
        <sz val="10"/>
        <rFont val="Times New Roman"/>
        <family val="1"/>
        <charset val="238"/>
      </rPr>
      <t xml:space="preserve"> 24  </t>
    </r>
    <r>
      <rPr>
        <sz val="10"/>
        <rFont val="Times New Roman"/>
        <family val="1"/>
        <charset val="238"/>
      </rPr>
      <t xml:space="preserve">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- 80 godz. / 3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- 40 godz. / 1 ECTS</t>
    </r>
  </si>
  <si>
    <r>
      <t>NAUKI PODSTAWOWE</t>
    </r>
    <r>
      <rPr>
        <sz val="11"/>
        <rFont val="Times New Roman"/>
        <family val="1"/>
        <charset val="238"/>
      </rPr>
      <t xml:space="preserve"> - 210 godz./ 8,5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- 265 godz./ 8,5 ECTS; </t>
    </r>
    <r>
      <rPr>
        <b/>
        <sz val="11"/>
        <rFont val="Times New Roman"/>
        <family val="1"/>
        <charset val="238"/>
      </rPr>
      <t>NAUKI W ZAKRESIE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 - 330 godz./11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- 80 godz./3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godz./1 ECTS</t>
    </r>
  </si>
  <si>
    <t>Wydział Nauk o Zdrowiu</t>
  </si>
  <si>
    <r>
      <t>Kierunek: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color indexed="10"/>
        <rFont val="Czcionka tekstu podstawowego"/>
        <family val="2"/>
        <charset val="238"/>
      </rPr>
      <t>POŁOŻNICTWO</t>
    </r>
  </si>
  <si>
    <t>SEMESTR II  Zajęcia teoretyczne - 12 tygodni; kształcenie praktyczne zblokowane - 3 tygodnie + 4 tygodnie w teminie lipiec lub wrzesień</t>
  </si>
  <si>
    <t>zaliczenie/zaliczenie z oceną</t>
  </si>
  <si>
    <t>Zakład Genetyki Klinicznej</t>
  </si>
  <si>
    <t>Farmakologia</t>
  </si>
  <si>
    <t xml:space="preserve">Zakład Farmakologii </t>
  </si>
  <si>
    <t>Katedra i Zakład Mikrobiologii Lekarskiej</t>
  </si>
  <si>
    <t>19.</t>
  </si>
  <si>
    <t>Patologia</t>
  </si>
  <si>
    <t>Patofizjologia</t>
  </si>
  <si>
    <t>Patomorfologia</t>
  </si>
  <si>
    <t>Samodzielna Pracownia Biologii Medycznej</t>
  </si>
  <si>
    <t>20.</t>
  </si>
  <si>
    <t>Język angielski</t>
  </si>
  <si>
    <t>Studium Praktycznej Nauki Języków Obcych</t>
  </si>
  <si>
    <t>Badanie fizykalne</t>
  </si>
  <si>
    <t xml:space="preserve"> - </t>
  </si>
  <si>
    <t>Promocja zdrowia</t>
  </si>
  <si>
    <t>Zaliczenie z oceną</t>
  </si>
  <si>
    <t>23.</t>
  </si>
  <si>
    <t>Moduł D - Nauki w zakresie opieki specjalistycznej/ Moduł E - Zajęcia praktyczne</t>
  </si>
  <si>
    <t>24.</t>
  </si>
  <si>
    <t>Techniki położnicze i prowadzenie porodu</t>
  </si>
  <si>
    <t xml:space="preserve"> </t>
  </si>
  <si>
    <t>SEMESTR II - zajęcia teoretyczne - 12 tygodni; kształcenie praktyczne zblokowane - 3 tygodnie + 4 tygodnie w teminie lipiec lub wrzesień</t>
  </si>
  <si>
    <r>
      <t xml:space="preserve">                                                                                                    ZAJĘCIA PRAKTYCZNE i PRAKTYKA ZAWODOWA - SEMESTR I i II
 Zajęcia praktyczne zblokowane w grupach 5 osobowych pod kierunkiem nauczyciela w oddziałach szpitalnych (160 godzin) [6 ECTS]: z grupy treści programowych kierunkowych w zakresie: Podstaw opieki położniczej:</t>
    </r>
    <r>
      <rPr>
        <sz val="10"/>
        <rFont val="Times New Roman"/>
        <family val="1"/>
        <charset val="238"/>
      </rPr>
      <t xml:space="preserve">
 80 godz. /2 tygodnie/   oddział położniczo-noworodkowy  (proponowany termin: styczeń)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 80 godz. /2 tygodnie/   oddział ginekologii    (proponowany termin: maj / czerwiec)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Praktyka zawodowa z grupy treści programowych kierunkowych w zakresie: Podstaw opieki położniczej w grupach 5 osobowych (80 godz./2 tygodnie) [3 ECTS]:</t>
    </r>
    <r>
      <rPr>
        <sz val="10"/>
        <rFont val="Times New Roman"/>
        <family val="1"/>
        <charset val="238"/>
      </rPr>
      <t xml:space="preserve">
 40 godz. /1 tydzień/   oddział położniczo-noworodkowy (proponowany termin: styczeń) </t>
    </r>
    <r>
      <rPr>
        <b/>
        <sz val="10"/>
        <rFont val="Times New Roman"/>
        <family val="1"/>
        <charset val="238"/>
      </rPr>
      <t>[1 ECTS]</t>
    </r>
    <r>
      <rPr>
        <sz val="10"/>
        <rFont val="Times New Roman"/>
        <family val="1"/>
        <charset val="238"/>
      </rPr>
      <t xml:space="preserve">
 40 godz. /1 tydzień/   oddział ginekologii    (proponowany termin: maj / czerwiec) </t>
    </r>
    <r>
      <rPr>
        <b/>
        <sz val="10"/>
        <rFont val="Times New Roman"/>
        <family val="1"/>
        <charset val="238"/>
      </rPr>
      <t>[2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Zajęcia praktyczne zblokowane w grupach 5 osobowych pod kierunkiem nauczyciela w sali porodowej w grupach 5 osobowych (160 godzin) [5,5 ECTS]:</t>
    </r>
    <r>
      <rPr>
        <sz val="10"/>
        <rFont val="Times New Roman"/>
        <family val="1"/>
        <charset val="238"/>
      </rPr>
      <t xml:space="preserve">
z grupy treści programowych kierunkowych w zakresie: </t>
    </r>
    <r>
      <rPr>
        <b/>
        <sz val="10"/>
        <rFont val="Times New Roman"/>
        <family val="1"/>
        <charset val="238"/>
      </rPr>
      <t>Technik położniczych i prowadzenia porodu:</t>
    </r>
    <r>
      <rPr>
        <sz val="10"/>
        <rFont val="Times New Roman"/>
        <family val="1"/>
        <charset val="238"/>
      </rPr>
      <t xml:space="preserve">
160 godz./4 tygodnie/   sala porodowa    (proponowany termin: lipiec / wrzesień)
</t>
    </r>
    <r>
      <rPr>
        <b/>
        <sz val="10"/>
        <rFont val="Times New Roman"/>
        <family val="1"/>
        <charset val="238"/>
      </rPr>
      <t xml:space="preserve">Zajęcia praktyczne w grupach 5 osobowych pod kierunkiem nauczyciela z grupy tresci programowych kierunkowych w zakresie: </t>
    </r>
    <r>
      <rPr>
        <b/>
        <u/>
        <sz val="10"/>
        <rFont val="Times New Roman"/>
        <family val="1"/>
        <charset val="238"/>
      </rPr>
      <t>Promocji zdrowia</t>
    </r>
    <r>
      <rPr>
        <sz val="10"/>
        <rFont val="Times New Roman"/>
        <family val="1"/>
        <charset val="238"/>
      </rPr>
      <t xml:space="preserve"> 20 godz. [1 ECTS] (proponowany termin: II sem.)
</t>
    </r>
    <r>
      <rPr>
        <b/>
        <u/>
        <sz val="10"/>
        <color indexed="8"/>
        <rFont val="Times New Roman"/>
        <family val="1"/>
        <charset val="238"/>
      </rPr>
      <t xml:space="preserve">UWAGA! </t>
    </r>
    <r>
      <rPr>
        <sz val="10"/>
        <color indexed="8"/>
        <rFont val="Times New Roman"/>
        <family val="1"/>
        <charset val="238"/>
      </rPr>
      <t xml:space="preserve">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</t>
    </r>
    <r>
      <rPr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</si>
  <si>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r>
      <t>Kierunek:</t>
    </r>
    <r>
      <rPr>
        <b/>
        <sz val="12"/>
        <color indexed="16"/>
        <rFont val="Times New Roman"/>
        <family val="1"/>
        <charset val="238"/>
      </rPr>
      <t xml:space="preserve"> </t>
    </r>
    <r>
      <rPr>
        <b/>
        <sz val="12"/>
        <color indexed="10"/>
        <rFont val="Times New Roman"/>
        <family val="1"/>
        <charset val="238"/>
      </rPr>
      <t>POŁOŻNICTWO</t>
    </r>
  </si>
  <si>
    <t>pierwszego stopnia</t>
  </si>
  <si>
    <t>SEMESTR III     Zajęcia teoretyczne - 11 tygodni.; kształcenie praktyczne zblokowane - 4 tygodnie</t>
  </si>
  <si>
    <t>Moduł D - Nauki w zakresie opieki specjalistycznej/ Moduł E - Zajęcia praktyczne/ Moduł F - Praktyki zawodowe</t>
  </si>
  <si>
    <t>Badania naukowe w położnictwie</t>
  </si>
  <si>
    <t xml:space="preserve">Choroby wewnętrzne   </t>
  </si>
  <si>
    <t>klinika</t>
  </si>
  <si>
    <t>pielęgniarstwo</t>
  </si>
  <si>
    <t>Neonatologia i opieka neonatologiczna</t>
  </si>
  <si>
    <t>Położnictwo i opieka położnicza</t>
  </si>
  <si>
    <t>Psychiatria</t>
  </si>
  <si>
    <t>Podstawy ratownictwa medycznego</t>
  </si>
  <si>
    <t>Wychowanie fizyczne - nie wliczone godz. do ogółu</t>
  </si>
  <si>
    <t>Studium Wychowania Fizycznego i Sportu</t>
  </si>
  <si>
    <t>SEMESTR III - zajęcia teoretyczne - 11 tygodni; kształcenie praktyczne zblokowane - 4 tyg.</t>
  </si>
  <si>
    <t xml:space="preserve">                  Czas trwania: VI semestrów</t>
  </si>
  <si>
    <t>SEMESTR IV     Zajęcia teoretyczne - 8 tygodni; kształcenie praktyczne zblokowane - 7 tygodni</t>
  </si>
  <si>
    <t>ECTS zajęcia prktyczne</t>
  </si>
  <si>
    <t>Język obcy - język angielski</t>
  </si>
  <si>
    <t>Chirurgia</t>
  </si>
  <si>
    <t xml:space="preserve">Choroby wewnętrzne      </t>
  </si>
  <si>
    <t>Pediatria i pielęgniarstwo pediatryczne</t>
  </si>
  <si>
    <t>SEMESTR IV - zajęcia teoretyczne - 8 tygodni; kształcenie praktyczne zblokowane - 7 tygodni</t>
  </si>
  <si>
    <t>SEMESTR V  Zajęcia teoretyczne 15 tygodni</t>
  </si>
  <si>
    <t xml:space="preserve">ECTS zajęcia praktyczne </t>
  </si>
  <si>
    <t>Radiologia</t>
  </si>
  <si>
    <t>Zakład Radiololgii Zabiegowej i Neuroradiologii</t>
  </si>
  <si>
    <t>Prawo medyczne</t>
  </si>
  <si>
    <t>Moduł C -  Nauki w zakresie podstaw opieki położniczej/ Moduł E - Zajęcia praktyczne</t>
  </si>
  <si>
    <t xml:space="preserve"> Organizacja pracy położnej </t>
  </si>
  <si>
    <t>Zakażenia szpitalne</t>
  </si>
  <si>
    <t>Dietetyka</t>
  </si>
  <si>
    <t>Podstawowa opieka zdrowotna</t>
  </si>
  <si>
    <t xml:space="preserve">Zajęcia fakultatywne do wyboru: </t>
  </si>
  <si>
    <t>Język migowy</t>
  </si>
  <si>
    <t>Anestezjologia i stany zagrożenia życia</t>
  </si>
  <si>
    <t>Zakład Pielęgniarstwa Anestezjologicznego i Intensywnej Opieki Medycznej</t>
  </si>
  <si>
    <t>Ginekologia i opieka ginekologiczna</t>
  </si>
  <si>
    <t>Rehabilitacja w położnictwie, neonatologii i ginekologii</t>
  </si>
  <si>
    <t xml:space="preserve">Zakład Rehabilitacji i Fizjoterapii </t>
  </si>
  <si>
    <t>Seminarium dyplomowe</t>
  </si>
  <si>
    <t>SEMESTR V - Zajęcia teoretyczne 15 tygodni</t>
  </si>
  <si>
    <r>
      <t>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540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- 180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- 70 godz.;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- 190 godz.]</t>
    </r>
    <r>
      <rPr>
        <b/>
        <sz val="10"/>
        <color indexed="8"/>
        <rFont val="Times New Roman"/>
        <family val="1"/>
        <charset val="238"/>
      </rPr>
      <t xml:space="preserve">, 20,5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 240 godz./ 10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- 0 godz./ 0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</si>
  <si>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- 25 godz./ 1 ECTS;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- 65 godz./ 3,5 ECTS; </t>
    </r>
    <r>
      <rPr>
        <b/>
        <sz val="11"/>
        <color indexed="8"/>
        <rFont val="Times New Roman"/>
        <family val="1"/>
        <charset val="238"/>
      </rPr>
      <t>NAUKI W ZAKRESIE PODSTAW OPIEKI POLOŻNICZEJ</t>
    </r>
    <r>
      <rPr>
        <sz val="11"/>
        <color indexed="8"/>
        <rFont val="Times New Roman"/>
        <family val="1"/>
        <charset val="238"/>
      </rPr>
      <t xml:space="preserve"> - 265 godz./ 10,5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- 425 godz./ 15,5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- 240 godz./ 10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- 0 godz./ 0 ECTS</t>
    </r>
  </si>
  <si>
    <t xml:space="preserve">SEMESTR VI   Kształcenie praktyczne - 18 tygodni </t>
  </si>
  <si>
    <t>zaliczenie /zaliczenie z oceną</t>
  </si>
  <si>
    <t>Moduł C -  Nauki w zakresie podstaw opieki położniczej/ Moduł F - Praktyki zawodowe</t>
  </si>
  <si>
    <t>Techniki położnicze i prowadzenie porodu</t>
  </si>
  <si>
    <t>EGZAMIN DYPLOMOWY</t>
  </si>
  <si>
    <t>Przygotowanie pracy dyplomowej i przygotowanie do egzaminu dyplomowego</t>
  </si>
  <si>
    <t xml:space="preserve">SEMESTR VI - kształcenie praktyczne - 18 tygodni </t>
  </si>
  <si>
    <r>
      <t>VI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25 godzin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- 15 godzin]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- 40 godz./ 2,5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- 640 godz./ 21 ECTS, </t>
    </r>
  </si>
  <si>
    <r>
      <rPr>
        <sz val="11"/>
        <color indexed="8"/>
        <rFont val="Times New Roman"/>
        <family val="1"/>
        <charset val="238"/>
      </rPr>
      <t xml:space="preserve">GRUPA TREŚCI KIERUNKOWYCH - 705 godzin/ 24,5 ECTS  +  </t>
    </r>
    <r>
      <rPr>
        <b/>
        <u/>
        <sz val="11"/>
        <color indexed="8"/>
        <rFont val="Times New Roman"/>
        <family val="1"/>
        <charset val="238"/>
      </rPr>
      <t xml:space="preserve"> </t>
    </r>
    <r>
      <rPr>
        <b/>
        <u/>
        <sz val="14"/>
        <color indexed="8"/>
        <rFont val="Times New Roman"/>
        <family val="1"/>
        <charset val="238"/>
      </rPr>
      <t>EGZAMIN DYPLOMOWY 5 ECTS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</si>
  <si>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V i VI</t>
    </r>
    <r>
      <rPr>
        <b/>
        <u/>
        <sz val="10"/>
        <color indexed="8"/>
        <rFont val="Times New Roman"/>
        <family val="1"/>
        <charset val="238"/>
      </rPr>
      <t xml:space="preserve">
PRAKTYKA ZAWODOWA (640 godzin) [21 ECTS] + ZAJĘCIA PRAKTYCZNE (280 godzin) [12,5 ECTS]: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Technik położniczych i prowadzenia porodu (320 godz./8 tygodni) [9 ECTS]+zajęcia praktyczne (40 godzin/1tydzień) [2,5 ECTS]: </t>
    </r>
    <r>
      <rPr>
        <sz val="10"/>
        <color indexed="8"/>
        <rFont val="Times New Roman"/>
        <family val="1"/>
        <charset val="238"/>
      </rPr>
      <t xml:space="preserve">360 godz./9 tygodni/   sala porodowa    (proponowany termin: luty, marzec,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Anestezjologii i stanów zagrożenia życia (40 godz./1 tydzień) [2 ECTS]+ zajęcia praktyczne (40 godzin/1tydzień) [2 ECTS]:
80</t>
    </r>
    <r>
      <rPr>
        <sz val="10"/>
        <color indexed="8"/>
        <rFont val="Times New Roman"/>
        <family val="1"/>
        <charset val="238"/>
      </rPr>
      <t xml:space="preserve"> godz./2 tyg./   oddział intensywnej terapii medycznej (proponowany termin: V/ VI sem.) 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Podstawowej opieki zdrowotnej (80 godzin / 2 tygodnie) [3 ECTS] </t>
    </r>
    <r>
      <rPr>
        <sz val="10"/>
        <color indexed="8"/>
        <rFont val="Times New Roman"/>
        <family val="1"/>
        <charset val="238"/>
      </rPr>
      <t xml:space="preserve">
40 godz./1 tydzień/   poradnia dla kobiet + por DD1  (proponowany termin: luty, marzec, kwiecień, maj, czerwiec)
40 godz./1 tydzień/   środowisko     (proponowany termin: luty, marzec, kwiecień, maj, czerwiec) + </t>
    </r>
    <r>
      <rPr>
        <b/>
        <sz val="10"/>
        <color indexed="8"/>
        <rFont val="Times New Roman"/>
        <family val="1"/>
        <charset val="238"/>
      </rPr>
      <t xml:space="preserve">zajęcia praktyczne (40 godzin/1tydzień) [2 ECTS] </t>
    </r>
    <r>
      <rPr>
        <sz val="10"/>
        <color indexed="8"/>
        <rFont val="Times New Roman"/>
        <family val="1"/>
        <charset val="238"/>
      </rPr>
      <t xml:space="preserve">(V sem.)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Ginekologii i opieki ginekologicznej (200 godz. / 5 tygodni) [7 ECTS]:</t>
    </r>
    <r>
      <rPr>
        <sz val="10"/>
        <color indexed="8"/>
        <rFont val="Times New Roman"/>
        <family val="1"/>
        <charset val="238"/>
      </rPr>
      <t xml:space="preserve">
40 godz./1 tydzień/   ginekologia zachowawcza    (proponowany termin: luty, marzec, kwiecień, maj, czerwiec)
40 godz./1 tydzień/   ginekologia operacyjna    (proponowany termin: luty, marzec, kwiecień, maj, czerwiec)
40 godz./1 tydzień/   blok operacyjny ginekologiczny   (proponowany termin: luty, marzec, kwiecień, maj, czerwiec)
40 godz./1 tydzień/   oddział onkologii ginekologicznej/por. profilaktyki raka piersi i nowotworów narządu rodnego (proponowany termin: luty, marzec, kwiecień, maj, czerwiec)
40 godz./1 tydzień/   izba przyjęć ginekologiczno-położnicza  (proponowany termin: luty, marzec, kwiecień, maj, czerwiec)  +</t>
    </r>
    <r>
      <rPr>
        <b/>
        <sz val="10"/>
        <color indexed="8"/>
        <rFont val="Times New Roman"/>
        <family val="1"/>
        <charset val="238"/>
      </rPr>
      <t xml:space="preserve"> zajęcia praktyczne</t>
    </r>
    <r>
      <rPr>
        <sz val="10"/>
        <color indexed="8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(120 godz../3 tyg.) [ 4 ECTS]</t>
    </r>
    <r>
      <rPr>
        <sz val="10"/>
        <color indexed="8"/>
        <rFont val="Times New Roman"/>
        <family val="1"/>
        <charset val="238"/>
      </rPr>
      <t xml:space="preserve"> (proponowany termin V sem.)
</t>
    </r>
    <r>
      <rPr>
        <b/>
        <sz val="10"/>
        <color indexed="8"/>
        <rFont val="Times New Roman"/>
        <family val="1"/>
        <charset val="238"/>
      </rPr>
      <t>Zajęcia praktyczne zblokowane w grupach 10 osobowych pod kierunkiem nauczyciela, z grupy treści programowych kierunkowych w zakresie: Rehabilitacji w położnictwie, neonatologii i ginekologii (40 godzin/ 1 tydzień) [2 ECTS]</t>
    </r>
    <r>
      <rPr>
        <sz val="10"/>
        <color indexed="8"/>
        <rFont val="Times New Roman"/>
        <family val="1"/>
        <charset val="238"/>
      </rPr>
      <t xml:space="preserve"> (proponowany termin: V sem.)
</t>
    </r>
  </si>
  <si>
    <r>
      <t>NAUKI PODSTAWOWE</t>
    </r>
    <r>
      <rPr>
        <sz val="11"/>
        <rFont val="Times New Roman"/>
        <family val="1"/>
        <charset val="238"/>
      </rPr>
      <t xml:space="preserve"> - 265 godz./ 9,5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- 30 godz./ 1 ECTS; NAUKI W ZAKRESIE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- 305 godz./12,5 ECTS; NAUKI W ZAKRESIE </t>
    </r>
    <r>
      <rPr>
        <b/>
        <sz val="11"/>
        <rFont val="Times New Roman"/>
        <family val="1"/>
        <charset val="238"/>
      </rPr>
      <t>OPIEKI SPECJALISTYCZNEJ</t>
    </r>
    <r>
      <rPr>
        <sz val="11"/>
        <rFont val="Times New Roman"/>
        <family val="1"/>
        <charset val="238"/>
      </rPr>
      <t xml:space="preserve"> - 265 godz./ 9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- 260 godz./9,5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godz./2 ECTS</t>
    </r>
  </si>
  <si>
    <r>
      <rPr>
        <b/>
        <u/>
        <sz val="12"/>
        <rFont val="Times New Roman"/>
        <family val="1"/>
        <charset val="238"/>
      </rPr>
      <t xml:space="preserve">Biochemia </t>
    </r>
    <r>
      <rPr>
        <sz val="12"/>
        <rFont val="Times New Roman"/>
        <family val="1"/>
        <charset val="238"/>
      </rPr>
      <t>i biofizyka</t>
    </r>
  </si>
  <si>
    <r>
      <t xml:space="preserve">Biochemia i </t>
    </r>
    <r>
      <rPr>
        <b/>
        <u/>
        <sz val="12"/>
        <rFont val="Times New Roman"/>
        <family val="1"/>
        <charset val="238"/>
      </rPr>
      <t>biofizyka</t>
    </r>
  </si>
  <si>
    <r>
      <rPr>
        <b/>
        <u/>
        <sz val="12"/>
        <rFont val="Times New Roman"/>
        <family val="1"/>
        <charset val="238"/>
      </rPr>
      <t>Embriologia</t>
    </r>
    <r>
      <rPr>
        <b/>
        <sz val="12"/>
        <rFont val="Times New Roman"/>
        <family val="1"/>
        <charset val="238"/>
      </rPr>
      <t xml:space="preserve"> i genetyka</t>
    </r>
  </si>
  <si>
    <r>
      <t xml:space="preserve">Mikrobiologia i </t>
    </r>
    <r>
      <rPr>
        <b/>
        <u/>
        <sz val="12"/>
        <rFont val="Times New Roman"/>
        <family val="1"/>
        <charset val="238"/>
      </rPr>
      <t>parazytologia</t>
    </r>
  </si>
  <si>
    <r>
      <rPr>
        <sz val="11"/>
        <rFont val="Times New Roman"/>
        <family val="1"/>
        <charset val="238"/>
      </rPr>
      <t>Embriologia</t>
    </r>
    <r>
      <rPr>
        <b/>
        <sz val="11"/>
        <rFont val="Times New Roman"/>
        <family val="1"/>
        <charset val="238"/>
      </rPr>
      <t xml:space="preserve"> i </t>
    </r>
    <r>
      <rPr>
        <b/>
        <u/>
        <sz val="11"/>
        <rFont val="Times New Roman"/>
        <family val="1"/>
        <charset val="238"/>
      </rPr>
      <t>genetyka</t>
    </r>
  </si>
  <si>
    <r>
      <t xml:space="preserve">Mikrobiologia </t>
    </r>
    <r>
      <rPr>
        <b/>
        <sz val="11"/>
        <rFont val="Times New Roman"/>
        <family val="1"/>
        <charset val="238"/>
      </rPr>
      <t xml:space="preserve">i </t>
    </r>
    <r>
      <rPr>
        <sz val="11"/>
        <rFont val="Times New Roman"/>
        <family val="1"/>
        <charset val="238"/>
      </rPr>
      <t>parazytologia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</si>
  <si>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III i IV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ZAJĘCIA PRAKTYCZNE (480 godzin) [18 ECTS]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sali porodowej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Technik położniczych prowadzenia porodu: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120 godz./3 tyg./ [3 ECTS]  sala porodowa  / proponowany termin: styczeń) 
Z</t>
    </r>
    <r>
      <rPr>
        <b/>
        <sz val="10"/>
        <color indexed="8"/>
        <rFont val="Times New Roman"/>
        <family val="1"/>
        <charset val="238"/>
      </rPr>
      <t xml:space="preserve">ajęcia praktyczne zblokowane w grupach 10 osobowych pod kierunkiem nauczyciela w oddziale położnictwa, oddziale patologii ciąży, oddziale intensywnego nadzoru położniczego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Położnictwa i opieki położniczej</t>
    </r>
    <r>
      <rPr>
        <b/>
        <sz val="10"/>
        <color indexed="8"/>
        <rFont val="Times New Roman"/>
        <family val="1"/>
        <charset val="238"/>
      </rPr>
      <t>: 120</t>
    </r>
    <r>
      <rPr>
        <sz val="10"/>
        <color indexed="8"/>
        <rFont val="Times New Roman"/>
        <family val="1"/>
        <charset val="238"/>
      </rPr>
      <t xml:space="preserve"> godz./3tyg./ [4 ECTS] oddział położnictwa, oddział patologii ciąży, oddział intensywnego nadzoru położniczego  (proponowany termin: III/ 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oddziale neonatologii, oddziale intensywnego nadzoru neonatologicznego z grupy treści programowych w zakresie: </t>
    </r>
    <r>
      <rPr>
        <b/>
        <u/>
        <sz val="10"/>
        <color indexed="8"/>
        <rFont val="Times New Roman"/>
        <family val="1"/>
        <charset val="238"/>
      </rPr>
      <t>Neonatologii i opieki neonatologicznej</t>
    </r>
    <r>
      <rPr>
        <b/>
        <sz val="10"/>
        <color indexed="8"/>
        <rFont val="Times New Roman"/>
        <family val="1"/>
        <charset val="238"/>
      </rPr>
      <t>: 80</t>
    </r>
    <r>
      <rPr>
        <sz val="10"/>
        <color indexed="8"/>
        <rFont val="Times New Roman"/>
        <family val="1"/>
        <charset val="238"/>
      </rPr>
      <t xml:space="preserve"> godz./2 tyg./ [3 ECTS] oddział neonatologii, oddział intensywnego nadzoru neonatologicznego  (proponowany termin: III/IV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poradni zdrowia psychicznego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Psychiatrii-pielęgniarstwo: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chorób wewnętrznych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Chorób wewnętrznych - pielęgniarstwo</t>
    </r>
    <r>
      <rPr>
        <b/>
        <sz val="10"/>
        <color indexed="8"/>
        <rFont val="Times New Roman"/>
        <family val="1"/>
        <charset val="238"/>
      </rPr>
      <t xml:space="preserve">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chirurgii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Chirurgii - pielęgniarstwo  </t>
    </r>
    <r>
      <rPr>
        <sz val="10"/>
        <color indexed="8"/>
        <rFont val="Times New Roman"/>
        <family val="1"/>
        <charset val="238"/>
      </rPr>
      <t xml:space="preserve">40 godz./ 1 tydz. [2 ECTS] (proponowany termin IV semestr)
</t>
    </r>
    <r>
      <rPr>
        <b/>
        <sz val="10"/>
        <color indexed="8"/>
        <rFont val="Times New Roman"/>
        <family val="1"/>
        <charset val="238"/>
      </rPr>
      <t>Zajęcia praktyczne zblokowane w grupach 5 osobowych pod kierunkiem nauczyciela w oddziale niemowlęcym z grupy treści programowych kierunkowych w zakresie:</t>
    </r>
    <r>
      <rPr>
        <b/>
        <u/>
        <sz val="10"/>
        <color indexed="8"/>
        <rFont val="Times New Roman"/>
        <family val="1"/>
        <charset val="238"/>
      </rPr>
      <t xml:space="preserve">Pediatrii i pielęgniarstwa pediatrycznego  </t>
    </r>
    <r>
      <rPr>
        <sz val="10"/>
        <color indexed="8"/>
        <rFont val="Times New Roman"/>
        <family val="1"/>
        <charset val="238"/>
      </rPr>
      <t>40 godz./ 1 tydz. [2 ECTS] (proponowany termin IV semestr)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PRAKTYKA ZAWODOWA (480 godzin) [22 ECTS]:]: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Technik położniczych prowadzenia porodu (</t>
    </r>
    <r>
      <rPr>
        <sz val="10"/>
        <color indexed="8"/>
        <rFont val="Times New Roman"/>
        <family val="1"/>
        <charset val="238"/>
      </rPr>
      <t xml:space="preserve">40 godzin / 1 tydzień) [4 ECTS] sala porodowa /  proponowany termin: styczeń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Psychiatrii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poradnia zdrowia psychicznego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Chorób wewnętrznych</t>
    </r>
    <r>
      <rPr>
        <sz val="10"/>
        <color indexed="8"/>
        <rFont val="Times New Roman"/>
        <family val="1"/>
        <charset val="238"/>
      </rPr>
      <t xml:space="preserve"> (40 godz./ 1 tydzień) [2 ECTS]:
  40 godz./1 tydzień/   oddział wewnętrzny      (proponowany termin: lipiec / wrzesień)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Chirurgii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oddział chirurgii  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Położnictwa i opieki położniczej</t>
    </r>
    <r>
      <rPr>
        <sz val="10"/>
        <color indexed="8"/>
        <rFont val="Times New Roman"/>
        <family val="1"/>
        <charset val="238"/>
      </rPr>
      <t xml:space="preserve"> (200 godz./ 5 tygodni) [7 ECTS]:
  80 godz./2 tygodnie/   oddział patologii ciąży     (proponowany termin: lipiec / wrzesień)
  80 godz./2 tygodnie/   oddział położniczy / poradnia laktacyjna   (proponowany termin: lipiec / wrzesień)
  40 godz./1 tydzień/   poradnia planowania rodziny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Pediatrii i pielęgniarstwa pediatrycznego</t>
    </r>
    <r>
      <rPr>
        <sz val="10"/>
        <color indexed="8"/>
        <rFont val="Times New Roman"/>
        <family val="1"/>
        <charset val="238"/>
      </rPr>
      <t xml:space="preserve"> w grupach 5 osobowych (40 godz./1 tydzień) [2 ECTS]:  oddział niemowlęcy (proponowany termin kwiecień, maj, czerwiec)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Neonatologii i opieki neonatologicznej </t>
    </r>
    <r>
      <rPr>
        <sz val="10"/>
        <color indexed="8"/>
        <rFont val="Times New Roman"/>
        <family val="1"/>
        <charset val="238"/>
      </rPr>
      <t>w grupach 5 osobowych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(80 godzin / 2 tygodnie) [3 ECTS]:
  40 godz./1 tydzień/   oddział noworodków      (proponowany termin: lipiec / wrzesień)
  40 godz./1 tydzień/   oddział wcześniaków / patologii noworodka  (proponowany termin: lipiec / wrzesień)</t>
    </r>
    <r>
      <rPr>
        <sz val="11"/>
        <color indexed="10"/>
        <rFont val="Czcionka tekstu podstawowego"/>
        <family val="2"/>
        <charset val="238"/>
      </rPr>
      <t xml:space="preserve">
</t>
    </r>
  </si>
  <si>
    <r>
      <t>lub</t>
    </r>
    <r>
      <rPr>
        <b/>
        <sz val="12"/>
        <rFont val="Times New Roman"/>
        <family val="1"/>
        <charset val="238"/>
      </rPr>
      <t xml:space="preserve"> Współpraca w zespołach opieki zdrowotnej</t>
    </r>
  </si>
  <si>
    <t>Rok akademicki 2024/2025</t>
  </si>
  <si>
    <t>Zakład Edukacji Zdrowotnej</t>
  </si>
  <si>
    <t xml:space="preserve"> Zakład Promocji Zdrowia</t>
  </si>
  <si>
    <t>Zakład Opieki Holistycznej i Zarządzania w Pielęgniarstwie</t>
  </si>
  <si>
    <t>Zakład Koordynowanej Opieki Położniczej</t>
  </si>
  <si>
    <t xml:space="preserve">Zakład Podstaw Pielęgniarstwa </t>
  </si>
  <si>
    <t>Zakład Biologii i Parazytologii</t>
  </si>
  <si>
    <t xml:space="preserve">Zakład Położnictwa i Ginekologii        </t>
  </si>
  <si>
    <t>Zakład Promocji Zdrowia</t>
  </si>
  <si>
    <t>Zakład Interny i Pielęgniarstwa Internistycznego</t>
  </si>
  <si>
    <t>Zakład Pielęgniarstwa Położniczo-Ginekologicznego</t>
  </si>
  <si>
    <t>Zakład Pediatrii i Pielęgniarstwa Pediatrycznego</t>
  </si>
  <si>
    <t>Zakład Położnictwa i Ginekologii</t>
  </si>
  <si>
    <t>Zakład Chirurgii i Pielęgniarstwa Chirurgicznego</t>
  </si>
  <si>
    <t xml:space="preserve">Zakład Opieki Holistycznej i Zarządzania w Pielęgniarstwie </t>
  </si>
  <si>
    <t>Zakład Pielęgniarstwa Rodzinnego i Geriatrycznego</t>
  </si>
  <si>
    <t>Zakład Opieki Specjalistycznej w Położnictwie</t>
  </si>
  <si>
    <t>Zakład Pielęgniarstwa Położniczo-Ginekoloicznego</t>
  </si>
  <si>
    <t>Zakład Pielęgniarstwa Położniczo-Ginekoloicznego-</t>
  </si>
  <si>
    <t>pielęgniarstwo- onkologia ginekologiczna</t>
  </si>
  <si>
    <t>Zakład Pielęgniarstwa Położniczo-Ginekoloicznego (Onkologia ginekologiczna)</t>
  </si>
  <si>
    <t>Zakad Edukacji Dietetycznej i Żywieniowej</t>
  </si>
  <si>
    <t>Zakład  Opieki  Specjalistycznej w Położnictwie</t>
  </si>
  <si>
    <t>Zakład  Opieki Specjalistycznej w Położnictwie</t>
  </si>
  <si>
    <t>Zakład Informatyki i Statystyki Medycznej z Pracownią E-Zdrowia</t>
  </si>
  <si>
    <t>Rok akademicki 2025/2026</t>
  </si>
  <si>
    <t xml:space="preserve">Samodzielna Pracownia Medycznych Czynności Ratunkowych i Ratownictwa Specjalistycznego
</t>
  </si>
  <si>
    <t xml:space="preserve">Zaliczenie </t>
  </si>
  <si>
    <t xml:space="preserve"> Zakład Higieny i Epidemiologii</t>
  </si>
  <si>
    <t xml:space="preserve"> Zakład Biochemii i Biologii Molekularnej</t>
  </si>
  <si>
    <t xml:space="preserve"> Zakład Biofizyki</t>
  </si>
  <si>
    <t xml:space="preserve"> Zakład Histologii Embriologii i Cytofizjologii</t>
  </si>
  <si>
    <t xml:space="preserve"> Zakład Fizjologii Człowieka</t>
  </si>
  <si>
    <t xml:space="preserve"> Zakład Psychologii</t>
  </si>
  <si>
    <t xml:space="preserve"> Zakład Nauk Humanistycznych i Medycyny Społecznej</t>
  </si>
  <si>
    <t>Zakład Patofizjologii</t>
  </si>
  <si>
    <t>Zakład Psychiatrii i Pielęgniarstwa Psychiatrycznego</t>
  </si>
  <si>
    <r>
      <t xml:space="preserve">System informacji w ochronie zdrowia </t>
    </r>
    <r>
      <rPr>
        <b/>
        <i/>
        <sz val="12"/>
        <color theme="1"/>
        <rFont val="Times New Roman"/>
        <family val="1"/>
        <charset val="238"/>
      </rPr>
      <t>(</t>
    </r>
    <r>
      <rPr>
        <b/>
        <i/>
        <sz val="12"/>
        <color theme="9" tint="-0.249977111117893"/>
        <rFont val="Times New Roman"/>
        <family val="1"/>
        <charset val="238"/>
      </rPr>
      <t>zajęcia realizowane w formie zdalnej;    e-wykład, e-seminarium</t>
    </r>
    <r>
      <rPr>
        <b/>
        <i/>
        <sz val="12"/>
        <color theme="1"/>
        <rFont val="Times New Roman"/>
        <family val="1"/>
        <charset val="238"/>
      </rPr>
      <t>)</t>
    </r>
  </si>
  <si>
    <t>Pracownia Umiejętności Klinicznych</t>
  </si>
  <si>
    <t>Kod przdmiotu</t>
  </si>
  <si>
    <t>Kod przedmiotu</t>
  </si>
  <si>
    <r>
      <t>II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 560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- 145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- 235 godz.;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- 65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- 115 godz.] 20,5  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 260 godz./ 9,5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40 godz./ 2 ECTS</t>
    </r>
  </si>
  <si>
    <r>
      <t>III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400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- 125godz.;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- 165 godz. bez wf 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- 100  godz.],</t>
    </r>
    <r>
      <rPr>
        <b/>
        <sz val="10"/>
        <color indexed="8"/>
        <rFont val="Times New Roman"/>
        <family val="1"/>
        <charset val="238"/>
      </rPr>
      <t xml:space="preserve"> 12,5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- 280 godz./ 11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80 godzin/ 6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</si>
  <si>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- 30 godz./ 1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-730 godz./ 28,5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- 280 godz./ 11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- 80 godz./ 6 ECTS</t>
    </r>
  </si>
  <si>
    <r>
      <t xml:space="preserve">NAUKI SPOŁECZNE I HUMANISTYCZNE </t>
    </r>
    <r>
      <rPr>
        <sz val="10"/>
        <color indexed="8"/>
        <rFont val="Times New Roman"/>
        <family val="1"/>
        <charset val="238"/>
      </rPr>
      <t xml:space="preserve">- 30 godz./ 1 ECTS;  </t>
    </r>
    <r>
      <rPr>
        <b/>
        <sz val="10"/>
        <color indexed="8"/>
        <rFont val="Times New Roman"/>
        <family val="1"/>
        <charset val="238"/>
      </rPr>
      <t>NAUKI W ZAKRESIE OPIEKI SPECJALISTYCZNEJ</t>
    </r>
    <r>
      <rPr>
        <sz val="10"/>
        <color indexed="8"/>
        <rFont val="Times New Roman"/>
        <family val="1"/>
        <charset val="238"/>
      </rPr>
      <t xml:space="preserve"> - 780 godz./ 29,5 ECTS; </t>
    </r>
    <r>
      <rPr>
        <b/>
        <sz val="10"/>
        <color indexed="8"/>
        <rFont val="Times New Roman"/>
        <family val="1"/>
        <charset val="238"/>
      </rPr>
      <t>ZAJĘCIA PRAKTYCZNE - 200 godz./ 7 ECTS; PRAKTYKA ZAWODOWA - 400godz./ 16 ECTS</t>
    </r>
  </si>
  <si>
    <r>
      <t>IV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220 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- 70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- 60 godz. bez wf;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- 5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- 75 godz.]</t>
    </r>
    <r>
      <rPr>
        <b/>
        <sz val="10"/>
        <color indexed="8"/>
        <rFont val="Times New Roman"/>
        <family val="1"/>
        <charset val="238"/>
      </rPr>
      <t xml:space="preserve"> 7,5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- 200 godz./ 7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- 400 godz./ 16 ECTS</t>
    </r>
  </si>
  <si>
    <t>Pracownia Umiejętności Klnicznych</t>
  </si>
  <si>
    <t>Forma studiów: stacjonarne 2024 - 2027</t>
  </si>
  <si>
    <t>Forma studiów: stacjonarne 2024- 2027</t>
  </si>
  <si>
    <t>Rok akademicki 2026/2027</t>
  </si>
  <si>
    <t>PL.PO.P.ST.2024/2027.1.5.29</t>
  </si>
  <si>
    <t>PL.PO.P.ST.2024/2027.1.2/3/4/5.16</t>
  </si>
  <si>
    <t>PL.PO.P.ST.2024/2027.1.5.30</t>
  </si>
  <si>
    <t>PL.PO.P.ST.2024/2027.1.5.31</t>
  </si>
  <si>
    <t>PL.PO.P.ST.2024/2027.1.5.32</t>
  </si>
  <si>
    <t>PL.PO.P.ST.2024/2027.1.5.33</t>
  </si>
  <si>
    <t>PL.PO.P.ST.2024/2027.1.5/6.34</t>
  </si>
  <si>
    <t>PL.PO.P.ST.2024/2027.1.5.35</t>
  </si>
  <si>
    <t>PL.PO.F.ST.2024/2027.1.5.36</t>
  </si>
  <si>
    <t>PL.PO.F.ST.2024/2027.1.5.37</t>
  </si>
  <si>
    <t>PL.PO.P.ST.2024/2027.1.5/6.38</t>
  </si>
  <si>
    <t>PL.PO.P.ST.2024/2027.1.5/6.39</t>
  </si>
  <si>
    <t>PL.PO.P.ST.2024/2027.1.5.40</t>
  </si>
  <si>
    <t>PL.PO.P.ST.2024/2027.1.5/6.41</t>
  </si>
  <si>
    <t>PL.PO.P.ST.2024/2027.1.3/4/5.26</t>
  </si>
  <si>
    <t>PL.PO.PZ.ST.2024/2027.1.5/6.39</t>
  </si>
  <si>
    <t>PL.PO.PZ.ST.2024/2027.1.2/3/6.19</t>
  </si>
  <si>
    <t>PL.PO.P.ST.2024/2027.1.3/4.21</t>
  </si>
  <si>
    <t>PL.PO.P.ST.2024/2027.1.3/4.22</t>
  </si>
  <si>
    <t>PL.PO.P.ST.2024/2027.1.3/4.23</t>
  </si>
  <si>
    <t>PL.PO.P.ST.2024/2027.1.3/4.24</t>
  </si>
  <si>
    <t>PL.PO.P.ST.2024/2027.1.3.25</t>
  </si>
  <si>
    <t>PL.PO.P.ST.2024/2027.1.2/3/6.19</t>
  </si>
  <si>
    <t>PL.PO.P.ST.2024/2027.1.2/3.20</t>
  </si>
  <si>
    <t>PL.PO.P.ST.2024/2027.1.4.27</t>
  </si>
  <si>
    <t>PL.PO.P.ST.2024/2027.1.4.28</t>
  </si>
  <si>
    <t>PL.PO.P.ST.2024/2027.1.1.12</t>
  </si>
  <si>
    <t>PL.PO.P.ST.2024/2027.1.1.1</t>
  </si>
  <si>
    <t>PL.PO.P.ST.2024/2027.1.1.2</t>
  </si>
  <si>
    <t>PL.PO.P.ST.2024/2027.1.1/2.3</t>
  </si>
  <si>
    <t>PL.PO.P.ST.2024/2027.1.1/2.4</t>
  </si>
  <si>
    <t>PL.PO.P.ST.2024/2027.1.1/2.5</t>
  </si>
  <si>
    <t>PL.PO.P.ST.2024/2027.1.1.6</t>
  </si>
  <si>
    <t>PL.PO.P.ST.2024/2027.1.1.7</t>
  </si>
  <si>
    <t>PL.PO.P.ST.2024/2027.1.1.8</t>
  </si>
  <si>
    <t>PL.PO.P.ST.2024/2027.1.1.9</t>
  </si>
  <si>
    <t>PL.PO.P.ST.2024/2027.1.1.10</t>
  </si>
  <si>
    <t>PL.PO.P.ST.2024/2027.1.1/2.11</t>
  </si>
  <si>
    <t>PL.PO.P.ST.2024/2027.1.2.14</t>
  </si>
  <si>
    <t>PL.PO.P.ST.2024/2027.1.2.15</t>
  </si>
  <si>
    <t>PL.PO.P.ST.2024/2027.1.2.17</t>
  </si>
  <si>
    <t>PL.PO.P.ST.2024/2027.1.2.18</t>
  </si>
  <si>
    <t>Pracownia Prawa Medycznego i Farmaceutycznego</t>
  </si>
  <si>
    <t xml:space="preserve"> Zakład Anatomii Prawidłowej, Klinicznej i Obrazowej</t>
  </si>
  <si>
    <t>Akademicka Pracownia Testów Psychologicznych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</si>
</sst>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indexed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2"/>
      <name val="Czcionka tekstu podstawowego"/>
      <family val="2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theme="9" tint="-0.24997711111789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9" borderId="72" applyNumberFormat="0" applyFont="0" applyAlignment="0" applyProtection="0"/>
  </cellStyleXfs>
  <cellXfs count="76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8" fillId="0" borderId="1" xfId="0" applyFont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5" fillId="0" borderId="0" xfId="0" applyFont="1"/>
    <xf numFmtId="0" fontId="15" fillId="0" borderId="24" xfId="0" applyFont="1" applyBorder="1" applyAlignment="1">
      <alignment horizontal="center" vertical="center" wrapText="1"/>
    </xf>
    <xf numFmtId="0" fontId="0" fillId="10" borderId="0" xfId="0" applyFill="1"/>
    <xf numFmtId="0" fontId="0" fillId="10" borderId="0" xfId="0" applyFill="1" applyAlignment="1">
      <alignment wrapText="1"/>
    </xf>
    <xf numFmtId="0" fontId="36" fillId="11" borderId="2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36" fillId="0" borderId="7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/>
    </xf>
    <xf numFmtId="0" fontId="38" fillId="0" borderId="6" xfId="0" applyFont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12" borderId="2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4" borderId="45" xfId="0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6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4" fillId="0" borderId="0" xfId="1" applyFont="1"/>
    <xf numFmtId="0" fontId="37" fillId="14" borderId="9" xfId="0" applyFont="1" applyFill="1" applyBorder="1" applyAlignment="1">
      <alignment horizontal="center" vertical="center" wrapText="1"/>
    </xf>
    <xf numFmtId="0" fontId="37" fillId="14" borderId="12" xfId="0" applyFont="1" applyFill="1" applyBorder="1" applyAlignment="1">
      <alignment horizontal="center" vertical="center" wrapText="1"/>
    </xf>
    <xf numFmtId="0" fontId="37" fillId="14" borderId="3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29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5" fillId="14" borderId="29" xfId="0" applyFont="1" applyFill="1" applyBorder="1" applyAlignment="1">
      <alignment horizontal="center" vertical="center" wrapText="1"/>
    </xf>
    <xf numFmtId="0" fontId="39" fillId="14" borderId="29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horizontal="center" vertical="center" wrapText="1"/>
    </xf>
    <xf numFmtId="1" fontId="37" fillId="14" borderId="3" xfId="0" applyNumberFormat="1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7" fillId="14" borderId="22" xfId="0" applyFont="1" applyFill="1" applyBorder="1" applyAlignment="1">
      <alignment horizontal="center" vertical="center" wrapText="1"/>
    </xf>
    <xf numFmtId="0" fontId="39" fillId="14" borderId="22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39" fillId="14" borderId="10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14" borderId="29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15" borderId="2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37" fillId="15" borderId="6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3" fillId="0" borderId="35" xfId="1" applyFont="1" applyBorder="1"/>
    <xf numFmtId="0" fontId="37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" fontId="8" fillId="6" borderId="0" xfId="0" applyNumberFormat="1" applyFont="1" applyFill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5" fillId="11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13" fillId="16" borderId="2" xfId="0" applyFont="1" applyFill="1" applyBorder="1"/>
    <xf numFmtId="0" fontId="38" fillId="0" borderId="23" xfId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1" fontId="12" fillId="14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15" fillId="14" borderId="1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5" fillId="14" borderId="11" xfId="0" applyFont="1" applyFill="1" applyBorder="1" applyAlignment="1">
      <alignment horizontal="center" vertical="center" wrapText="1"/>
    </xf>
    <xf numFmtId="0" fontId="0" fillId="0" borderId="2" xfId="0" applyBorder="1"/>
    <xf numFmtId="0" fontId="15" fillId="14" borderId="14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36" fillId="15" borderId="24" xfId="0" applyFont="1" applyFill="1" applyBorder="1" applyAlignment="1">
      <alignment horizontal="center" vertical="center" wrapText="1"/>
    </xf>
    <xf numFmtId="0" fontId="15" fillId="15" borderId="31" xfId="0" applyFont="1" applyFill="1" applyBorder="1" applyAlignment="1">
      <alignment horizontal="center" vertical="center" wrapText="1"/>
    </xf>
    <xf numFmtId="0" fontId="36" fillId="11" borderId="24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2" borderId="16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15" borderId="18" xfId="0" applyFont="1" applyFill="1" applyBorder="1" applyAlignment="1">
      <alignment horizontal="center" vertical="center" wrapText="1"/>
    </xf>
    <xf numFmtId="0" fontId="37" fillId="15" borderId="9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7" fillId="15" borderId="35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4" fillId="15" borderId="2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11" borderId="35" xfId="0" applyFont="1" applyFill="1" applyBorder="1" applyAlignment="1">
      <alignment horizontal="center" vertical="center" wrapText="1"/>
    </xf>
    <xf numFmtId="0" fontId="12" fillId="15" borderId="3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7" fillId="14" borderId="74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4" fontId="39" fillId="18" borderId="17" xfId="0" applyNumberFormat="1" applyFont="1" applyFill="1" applyBorder="1" applyAlignment="1">
      <alignment horizontal="center" vertical="center" wrapText="1"/>
    </xf>
    <xf numFmtId="0" fontId="39" fillId="18" borderId="2" xfId="0" applyFont="1" applyFill="1" applyBorder="1" applyAlignment="1">
      <alignment horizontal="center" vertical="center" wrapText="1"/>
    </xf>
    <xf numFmtId="0" fontId="39" fillId="18" borderId="7" xfId="0" applyFont="1" applyFill="1" applyBorder="1" applyAlignment="1">
      <alignment horizontal="center" vertical="center" wrapText="1"/>
    </xf>
    <xf numFmtId="1" fontId="39" fillId="18" borderId="2" xfId="0" applyNumberFormat="1" applyFont="1" applyFill="1" applyBorder="1" applyAlignment="1">
      <alignment horizontal="center" vertical="center" wrapText="1"/>
    </xf>
    <xf numFmtId="0" fontId="39" fillId="18" borderId="8" xfId="0" applyFont="1" applyFill="1" applyBorder="1" applyAlignment="1">
      <alignment horizontal="center" vertical="center" wrapText="1"/>
    </xf>
    <xf numFmtId="1" fontId="39" fillId="18" borderId="6" xfId="0" applyNumberFormat="1" applyFont="1" applyFill="1" applyBorder="1" applyAlignment="1">
      <alignment horizontal="center" vertical="center" wrapText="1"/>
    </xf>
    <xf numFmtId="0" fontId="39" fillId="18" borderId="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39" fillId="18" borderId="5" xfId="0" applyFont="1" applyFill="1" applyBorder="1" applyAlignment="1">
      <alignment horizontal="center" vertical="center" wrapText="1"/>
    </xf>
    <xf numFmtId="0" fontId="15" fillId="18" borderId="17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1" fontId="15" fillId="18" borderId="6" xfId="0" applyNumberFormat="1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6" fillId="18" borderId="9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2" fillId="11" borderId="31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right" vertical="center" wrapText="1"/>
    </xf>
    <xf numFmtId="0" fontId="37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4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9" fillId="0" borderId="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right" vertical="center" wrapText="1"/>
    </xf>
    <xf numFmtId="0" fontId="37" fillId="0" borderId="11" xfId="0" applyFont="1" applyBorder="1" applyAlignment="1">
      <alignment horizontal="right" vertical="center" wrapText="1"/>
    </xf>
    <xf numFmtId="0" fontId="37" fillId="0" borderId="8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right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12" fillId="0" borderId="48" xfId="0" applyFont="1" applyBorder="1" applyAlignment="1">
      <alignment horizontal="left" vertical="center"/>
    </xf>
    <xf numFmtId="0" fontId="39" fillId="0" borderId="22" xfId="0" applyFont="1" applyBorder="1" applyAlignment="1">
      <alignment horizontal="right" vertical="center" wrapText="1"/>
    </xf>
    <xf numFmtId="0" fontId="39" fillId="0" borderId="10" xfId="0" applyFont="1" applyBorder="1" applyAlignment="1">
      <alignment horizontal="right" vertical="center" wrapText="1"/>
    </xf>
    <xf numFmtId="0" fontId="39" fillId="0" borderId="56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 wrapText="1"/>
    </xf>
    <xf numFmtId="0" fontId="39" fillId="0" borderId="8" xfId="0" applyFont="1" applyBorder="1" applyAlignment="1">
      <alignment horizontal="righ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31" fillId="0" borderId="25" xfId="1" applyFont="1" applyBorder="1" applyAlignment="1">
      <alignment horizontal="center" vertical="top" wrapText="1"/>
    </xf>
    <xf numFmtId="0" fontId="31" fillId="0" borderId="58" xfId="1" applyFont="1" applyBorder="1" applyAlignment="1">
      <alignment horizontal="center" vertical="top" wrapText="1"/>
    </xf>
    <xf numFmtId="0" fontId="31" fillId="0" borderId="15" xfId="1" applyFont="1" applyBorder="1" applyAlignment="1">
      <alignment horizontal="center" vertical="top" wrapText="1"/>
    </xf>
    <xf numFmtId="0" fontId="12" fillId="1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19" xfId="0" applyFont="1" applyFill="1" applyBorder="1" applyAlignment="1">
      <alignment horizontal="center"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17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7" fillId="12" borderId="18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6" fillId="15" borderId="23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9" fillId="5" borderId="1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5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7" fillId="15" borderId="18" xfId="0" applyFont="1" applyFill="1" applyBorder="1" applyAlignment="1">
      <alignment horizontal="center" vertical="center" wrapText="1"/>
    </xf>
    <xf numFmtId="0" fontId="37" fillId="15" borderId="9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9" fillId="0" borderId="0" xfId="1" applyFont="1" applyAlignment="1">
      <alignment horizontal="left" vertical="center" wrapText="1"/>
    </xf>
    <xf numFmtId="0" fontId="39" fillId="0" borderId="48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7" fillId="7" borderId="42" xfId="0" applyFont="1" applyFill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37" fillId="15" borderId="42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0" fontId="37" fillId="11" borderId="18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37" fillId="0" borderId="13" xfId="0" applyFont="1" applyBorder="1" applyAlignment="1">
      <alignment horizontal="right" vertical="center" wrapText="1"/>
    </xf>
    <xf numFmtId="0" fontId="37" fillId="0" borderId="69" xfId="0" applyFont="1" applyBorder="1" applyAlignment="1">
      <alignment horizontal="right" vertical="center" wrapText="1"/>
    </xf>
    <xf numFmtId="0" fontId="37" fillId="0" borderId="39" xfId="0" applyFont="1" applyBorder="1" applyAlignment="1">
      <alignment horizontal="right" vertical="center" wrapText="1"/>
    </xf>
    <xf numFmtId="0" fontId="39" fillId="0" borderId="67" xfId="0" applyFont="1" applyBorder="1" applyAlignment="1">
      <alignment horizontal="right" vertical="center" wrapText="1"/>
    </xf>
    <xf numFmtId="0" fontId="39" fillId="0" borderId="68" xfId="0" applyFont="1" applyBorder="1" applyAlignment="1">
      <alignment horizontal="right" vertical="center" wrapText="1"/>
    </xf>
    <xf numFmtId="0" fontId="38" fillId="0" borderId="42" xfId="1" applyFont="1" applyBorder="1" applyAlignment="1">
      <alignment horizontal="center" vertical="center" wrapText="1"/>
    </xf>
    <xf numFmtId="0" fontId="38" fillId="0" borderId="3" xfId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39" fillId="0" borderId="58" xfId="0" applyFont="1" applyBorder="1" applyAlignment="1">
      <alignment horizontal="left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right" vertical="center" wrapText="1"/>
    </xf>
    <xf numFmtId="0" fontId="15" fillId="0" borderId="67" xfId="0" applyFont="1" applyBorder="1" applyAlignment="1">
      <alignment horizontal="right" vertical="center" wrapText="1"/>
    </xf>
    <xf numFmtId="0" fontId="15" fillId="0" borderId="68" xfId="0" applyFont="1" applyBorder="1" applyAlignment="1">
      <alignment horizontal="right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48" fillId="0" borderId="0" xfId="1" applyFont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right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40" fillId="0" borderId="48" xfId="0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3">
    <cellStyle name="Normalny" xfId="0" builtinId="0"/>
    <cellStyle name="Normalny_Arkusz1" xfId="1" xr:uid="{00000000-0005-0000-0000-000001000000}"/>
    <cellStyle name="Uwaga" xfId="2" builtinId="10"/>
  </cellStyles>
  <dxfs count="0"/>
  <tableStyles count="0" defaultTableStyle="TableStyleMedium9" defaultPivotStyle="PivotStyleLight16"/>
  <colors>
    <mruColors>
      <color rgb="FFA40000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74"/>
  <sheetViews>
    <sheetView tabSelected="1" topLeftCell="C1" zoomScale="73" zoomScaleNormal="73" zoomScaleSheetLayoutView="70" workbookViewId="0">
      <selection activeCell="M24" sqref="M24:M25"/>
    </sheetView>
  </sheetViews>
  <sheetFormatPr defaultRowHeight="14.25"/>
  <cols>
    <col min="1" max="1" width="8.875" style="2" customWidth="1"/>
    <col min="2" max="2" width="34.5" style="2" customWidth="1"/>
    <col min="3" max="3" width="12.625" style="3" customWidth="1"/>
    <col min="4" max="4" width="22" customWidth="1"/>
    <col min="5" max="5" width="23.5" customWidth="1"/>
    <col min="6" max="6" width="10.125" style="3" customWidth="1"/>
    <col min="7" max="7" width="6.625" customWidth="1"/>
    <col min="8" max="8" width="9" style="3"/>
    <col min="9" max="9" width="10.875" customWidth="1"/>
    <col min="10" max="10" width="12.25" style="12" customWidth="1"/>
    <col min="11" max="11" width="10.5" customWidth="1"/>
    <col min="12" max="12" width="12.5" customWidth="1"/>
    <col min="13" max="13" width="12.875" customWidth="1"/>
    <col min="14" max="14" width="12.375" customWidth="1"/>
    <col min="15" max="15" width="10.875" customWidth="1"/>
    <col min="16" max="16" width="10.75" customWidth="1"/>
    <col min="17" max="17" width="11" customWidth="1"/>
    <col min="18" max="18" width="12.625" customWidth="1"/>
    <col min="19" max="19" width="10.5" customWidth="1"/>
    <col min="20" max="20" width="10.25" customWidth="1"/>
    <col min="21" max="21" width="13.375" customWidth="1"/>
    <col min="22" max="22" width="10.75" customWidth="1"/>
    <col min="23" max="23" width="10.125" customWidth="1"/>
  </cols>
  <sheetData>
    <row r="1" spans="1:41" ht="15.75">
      <c r="A1" s="25" t="s">
        <v>0</v>
      </c>
      <c r="B1" s="25"/>
      <c r="C1" s="25"/>
      <c r="D1" s="25"/>
      <c r="E1" s="25"/>
      <c r="F1" s="371"/>
      <c r="G1" s="371"/>
      <c r="H1" s="371"/>
      <c r="I1" s="26"/>
      <c r="J1" s="26"/>
      <c r="K1" s="26"/>
      <c r="L1" s="26"/>
      <c r="M1" s="372" t="s">
        <v>206</v>
      </c>
      <c r="N1" s="372"/>
      <c r="O1" s="372"/>
      <c r="P1" s="372"/>
      <c r="Q1" s="372"/>
      <c r="R1" s="26"/>
      <c r="S1" s="26"/>
      <c r="T1" s="26"/>
      <c r="U1" s="26"/>
      <c r="V1" s="26"/>
      <c r="W1" s="26"/>
    </row>
    <row r="2" spans="1:41" ht="15.75">
      <c r="A2" s="25" t="s">
        <v>1</v>
      </c>
      <c r="B2" s="25"/>
      <c r="C2" s="25"/>
      <c r="D2" s="25"/>
      <c r="E2" s="25"/>
      <c r="F2" s="371"/>
      <c r="G2" s="371"/>
      <c r="H2" s="371"/>
      <c r="I2" s="26"/>
      <c r="J2" s="26"/>
      <c r="K2" s="26"/>
      <c r="L2" s="26"/>
      <c r="M2" s="372" t="s">
        <v>2</v>
      </c>
      <c r="N2" s="372"/>
      <c r="O2" s="372"/>
      <c r="P2" s="372"/>
      <c r="Q2" s="206"/>
      <c r="R2" s="26"/>
      <c r="S2" s="26"/>
      <c r="T2" s="26"/>
      <c r="U2" s="26"/>
      <c r="V2" s="26"/>
      <c r="W2" s="26"/>
    </row>
    <row r="3" spans="1:41" ht="15.75">
      <c r="A3" s="499"/>
      <c r="B3" s="371"/>
      <c r="C3" s="371"/>
      <c r="D3" s="371"/>
      <c r="E3" s="204"/>
      <c r="F3" s="25"/>
      <c r="G3" s="25"/>
      <c r="H3" s="25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/>
      <c r="U3" s="26"/>
      <c r="V3" s="26"/>
      <c r="W3" s="26"/>
    </row>
    <row r="4" spans="1:41" ht="15.75">
      <c r="A4" s="27"/>
      <c r="B4" s="27"/>
      <c r="C4" s="499"/>
      <c r="D4" s="371"/>
      <c r="E4" s="25"/>
      <c r="F4" s="25"/>
      <c r="G4" s="25"/>
      <c r="H4" s="372" t="s">
        <v>4</v>
      </c>
      <c r="I4" s="372"/>
      <c r="J4" s="372"/>
      <c r="K4" s="25"/>
      <c r="L4" s="25"/>
      <c r="M4" s="25"/>
      <c r="N4" s="25"/>
      <c r="O4" s="25"/>
      <c r="P4" s="25"/>
      <c r="Q4" s="25"/>
      <c r="R4" s="25"/>
      <c r="S4" s="25"/>
      <c r="T4" s="26"/>
      <c r="U4" s="26"/>
      <c r="V4" s="26"/>
      <c r="W4" s="26"/>
    </row>
    <row r="5" spans="1:41" ht="16.5" thickBot="1">
      <c r="A5" s="203"/>
      <c r="B5" s="204"/>
      <c r="C5" s="25"/>
      <c r="D5" s="25"/>
      <c r="E5" s="25"/>
      <c r="F5" s="25"/>
      <c r="G5" s="25"/>
      <c r="H5" s="372" t="s">
        <v>158</v>
      </c>
      <c r="I5" s="372"/>
      <c r="J5" s="372"/>
      <c r="K5" s="25"/>
      <c r="L5" s="25"/>
      <c r="M5" s="25"/>
      <c r="N5" s="25"/>
      <c r="O5" s="25"/>
      <c r="P5" s="25"/>
      <c r="Q5" s="25"/>
      <c r="R5" s="25"/>
      <c r="S5" s="25"/>
      <c r="T5" s="26"/>
      <c r="U5" s="26"/>
      <c r="V5" s="26"/>
      <c r="W5" s="26"/>
    </row>
    <row r="6" spans="1:41" ht="15" customHeight="1">
      <c r="A6" s="513" t="s">
        <v>5</v>
      </c>
      <c r="B6" s="487" t="s">
        <v>197</v>
      </c>
      <c r="C6" s="469" t="s">
        <v>6</v>
      </c>
      <c r="D6" s="470"/>
      <c r="E6" s="500" t="s">
        <v>7</v>
      </c>
      <c r="F6" s="469" t="s">
        <v>8</v>
      </c>
      <c r="G6" s="503"/>
      <c r="H6" s="469" t="s">
        <v>9</v>
      </c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470"/>
    </row>
    <row r="7" spans="1:41" ht="15" customHeight="1" thickBot="1">
      <c r="A7" s="514"/>
      <c r="B7" s="488"/>
      <c r="C7" s="471"/>
      <c r="D7" s="472"/>
      <c r="E7" s="501"/>
      <c r="F7" s="504"/>
      <c r="G7" s="505"/>
      <c r="H7" s="496" t="s">
        <v>10</v>
      </c>
      <c r="I7" s="497"/>
      <c r="J7" s="497"/>
      <c r="K7" s="497"/>
      <c r="L7" s="497"/>
      <c r="M7" s="497"/>
      <c r="N7" s="498"/>
      <c r="O7" s="497"/>
      <c r="P7" s="497"/>
      <c r="Q7" s="494" t="s">
        <v>11</v>
      </c>
      <c r="R7" s="494"/>
      <c r="S7" s="494"/>
      <c r="T7" s="494"/>
      <c r="U7" s="494"/>
      <c r="V7" s="494"/>
      <c r="W7" s="49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35.25" customHeight="1">
      <c r="A8" s="514"/>
      <c r="B8" s="488"/>
      <c r="C8" s="471"/>
      <c r="D8" s="472"/>
      <c r="E8" s="501"/>
      <c r="F8" s="509" t="s">
        <v>12</v>
      </c>
      <c r="G8" s="510" t="s">
        <v>13</v>
      </c>
      <c r="H8" s="507" t="s">
        <v>14</v>
      </c>
      <c r="I8" s="507" t="s">
        <v>15</v>
      </c>
      <c r="J8" s="507" t="s">
        <v>16</v>
      </c>
      <c r="K8" s="507" t="s">
        <v>17</v>
      </c>
      <c r="L8" s="489" t="s">
        <v>18</v>
      </c>
      <c r="M8" s="492" t="s">
        <v>19</v>
      </c>
      <c r="N8" s="485" t="s">
        <v>20</v>
      </c>
      <c r="O8" s="516" t="s">
        <v>21</v>
      </c>
      <c r="P8" s="517"/>
      <c r="Q8" s="482" t="s">
        <v>22</v>
      </c>
      <c r="R8" s="482" t="s">
        <v>23</v>
      </c>
      <c r="S8" s="482" t="s">
        <v>24</v>
      </c>
      <c r="T8" s="482" t="s">
        <v>25</v>
      </c>
      <c r="U8" s="482" t="s">
        <v>23</v>
      </c>
      <c r="V8" s="482" t="s">
        <v>26</v>
      </c>
      <c r="W8" s="518" t="s">
        <v>27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54.75" customHeight="1" thickBot="1">
      <c r="A9" s="515"/>
      <c r="B9" s="368"/>
      <c r="C9" s="473"/>
      <c r="D9" s="474"/>
      <c r="E9" s="502"/>
      <c r="F9" s="473"/>
      <c r="G9" s="511"/>
      <c r="H9" s="508"/>
      <c r="I9" s="508"/>
      <c r="J9" s="512"/>
      <c r="K9" s="508"/>
      <c r="L9" s="490"/>
      <c r="M9" s="493"/>
      <c r="N9" s="486"/>
      <c r="O9" s="28" t="s">
        <v>28</v>
      </c>
      <c r="P9" s="207" t="s">
        <v>29</v>
      </c>
      <c r="Q9" s="483"/>
      <c r="R9" s="484"/>
      <c r="S9" s="483"/>
      <c r="T9" s="483"/>
      <c r="U9" s="484"/>
      <c r="V9" s="483"/>
      <c r="W9" s="51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.75">
      <c r="A10" s="172">
        <v>1</v>
      </c>
      <c r="B10" s="321"/>
      <c r="C10" s="475">
        <v>2</v>
      </c>
      <c r="D10" s="475"/>
      <c r="E10" s="159"/>
      <c r="F10" s="160">
        <v>3</v>
      </c>
      <c r="G10" s="161">
        <v>4</v>
      </c>
      <c r="H10" s="172">
        <v>5</v>
      </c>
      <c r="I10" s="475">
        <v>7</v>
      </c>
      <c r="J10" s="476"/>
      <c r="K10" s="211">
        <v>9</v>
      </c>
      <c r="L10" s="211"/>
      <c r="M10" s="211">
        <v>11</v>
      </c>
      <c r="N10" s="198"/>
      <c r="O10" s="475">
        <v>13</v>
      </c>
      <c r="P10" s="476"/>
      <c r="Q10" s="475">
        <v>14</v>
      </c>
      <c r="R10" s="476"/>
      <c r="S10" s="211">
        <v>15</v>
      </c>
      <c r="T10" s="475">
        <v>16</v>
      </c>
      <c r="U10" s="476"/>
      <c r="V10" s="211">
        <v>17</v>
      </c>
      <c r="W10" s="210">
        <v>18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9.5" thickBot="1">
      <c r="A11" s="477" t="s">
        <v>30</v>
      </c>
      <c r="B11" s="478"/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8"/>
      <c r="V11" s="478"/>
      <c r="W11" s="479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26.25" thickBot="1">
      <c r="A12" s="156" t="s">
        <v>31</v>
      </c>
      <c r="B12" s="322" t="s">
        <v>234</v>
      </c>
      <c r="C12" s="480" t="s">
        <v>32</v>
      </c>
      <c r="D12" s="480"/>
      <c r="E12" s="162" t="s">
        <v>172</v>
      </c>
      <c r="F12" s="157">
        <v>4</v>
      </c>
      <c r="G12" s="157">
        <v>0</v>
      </c>
      <c r="H12" s="157">
        <v>4</v>
      </c>
      <c r="I12" s="157">
        <v>0</v>
      </c>
      <c r="J12" s="157" t="s">
        <v>33</v>
      </c>
      <c r="K12" s="157" t="s">
        <v>33</v>
      </c>
      <c r="L12" s="157"/>
      <c r="M12" s="157" t="s">
        <v>33</v>
      </c>
      <c r="N12" s="158">
        <v>0</v>
      </c>
      <c r="O12" s="163"/>
      <c r="P12" s="157" t="s">
        <v>34</v>
      </c>
      <c r="Q12" s="157"/>
      <c r="R12" s="157"/>
      <c r="S12" s="157" t="s">
        <v>33</v>
      </c>
      <c r="T12" s="157" t="s">
        <v>33</v>
      </c>
      <c r="U12" s="157"/>
      <c r="V12" s="157" t="s">
        <v>33</v>
      </c>
      <c r="W12" s="15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6.5" thickBot="1">
      <c r="A13" s="411" t="s">
        <v>35</v>
      </c>
      <c r="B13" s="412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51" customFormat="1" ht="30" customHeight="1" thickBot="1">
      <c r="A14" s="72" t="s">
        <v>36</v>
      </c>
      <c r="B14" s="72" t="s">
        <v>235</v>
      </c>
      <c r="C14" s="416" t="s">
        <v>37</v>
      </c>
      <c r="D14" s="481"/>
      <c r="E14" s="35" t="s">
        <v>251</v>
      </c>
      <c r="F14" s="200">
        <f t="shared" ref="F14:F19" si="0">SUM(H14,I14,K14,M14,Q14,T14)</f>
        <v>85</v>
      </c>
      <c r="G14" s="30">
        <f t="shared" ref="G14:G19" si="1">SUM(N14,S14,V14)</f>
        <v>3</v>
      </c>
      <c r="H14" s="200">
        <v>30</v>
      </c>
      <c r="I14" s="200">
        <v>0</v>
      </c>
      <c r="J14" s="200"/>
      <c r="K14" s="200">
        <v>35</v>
      </c>
      <c r="L14" s="200">
        <v>25</v>
      </c>
      <c r="M14" s="200">
        <v>20</v>
      </c>
      <c r="N14" s="31">
        <v>3</v>
      </c>
      <c r="O14" s="31" t="s">
        <v>38</v>
      </c>
      <c r="P14" s="72" t="s">
        <v>33</v>
      </c>
      <c r="Q14" s="72" t="s">
        <v>33</v>
      </c>
      <c r="R14" s="72"/>
      <c r="S14" s="129" t="s">
        <v>39</v>
      </c>
      <c r="T14" s="72" t="s">
        <v>33</v>
      </c>
      <c r="U14" s="72"/>
      <c r="V14" s="129" t="s">
        <v>39</v>
      </c>
      <c r="W14" s="7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32.25" thickBot="1">
      <c r="A15" s="72" t="s">
        <v>40</v>
      </c>
      <c r="B15" s="72" t="s">
        <v>236</v>
      </c>
      <c r="C15" s="377" t="s">
        <v>150</v>
      </c>
      <c r="D15" s="378"/>
      <c r="E15" s="37" t="s">
        <v>187</v>
      </c>
      <c r="F15" s="200">
        <f t="shared" si="0"/>
        <v>25</v>
      </c>
      <c r="G15" s="30">
        <f t="shared" si="1"/>
        <v>1</v>
      </c>
      <c r="H15" s="200">
        <v>10</v>
      </c>
      <c r="I15" s="200">
        <v>0</v>
      </c>
      <c r="J15" s="200"/>
      <c r="K15" s="200">
        <v>5</v>
      </c>
      <c r="L15" s="200">
        <v>25</v>
      </c>
      <c r="M15" s="200">
        <v>10</v>
      </c>
      <c r="N15" s="31">
        <v>1</v>
      </c>
      <c r="O15" s="200" t="s">
        <v>33</v>
      </c>
      <c r="P15" s="57" t="s">
        <v>41</v>
      </c>
      <c r="Q15" s="218"/>
      <c r="R15" s="72"/>
      <c r="S15" s="225"/>
      <c r="T15" s="218"/>
      <c r="U15" s="72"/>
      <c r="V15" s="225"/>
      <c r="W15" s="7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32.25" thickBot="1">
      <c r="A16" s="72" t="s">
        <v>42</v>
      </c>
      <c r="B16" s="72" t="s">
        <v>236</v>
      </c>
      <c r="C16" s="491" t="s">
        <v>151</v>
      </c>
      <c r="D16" s="416"/>
      <c r="E16" s="137" t="s">
        <v>188</v>
      </c>
      <c r="F16" s="200">
        <f t="shared" si="0"/>
        <v>25</v>
      </c>
      <c r="G16" s="30">
        <f t="shared" si="1"/>
        <v>1</v>
      </c>
      <c r="H16" s="200">
        <v>10</v>
      </c>
      <c r="I16" s="200">
        <v>0</v>
      </c>
      <c r="J16" s="200"/>
      <c r="K16" s="40">
        <v>5</v>
      </c>
      <c r="L16" s="40">
        <v>25</v>
      </c>
      <c r="M16" s="200">
        <v>10</v>
      </c>
      <c r="N16" s="31">
        <v>1</v>
      </c>
      <c r="O16" s="200" t="s">
        <v>33</v>
      </c>
      <c r="P16" s="57" t="s">
        <v>41</v>
      </c>
      <c r="Q16" s="218"/>
      <c r="R16" s="72"/>
      <c r="S16" s="225"/>
      <c r="T16" s="218"/>
      <c r="U16" s="72"/>
      <c r="V16" s="225"/>
      <c r="W16" s="7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39.75" customHeight="1" thickBot="1">
      <c r="A17" s="72" t="s">
        <v>43</v>
      </c>
      <c r="B17" s="72" t="s">
        <v>237</v>
      </c>
      <c r="C17" s="416" t="s">
        <v>152</v>
      </c>
      <c r="D17" s="416"/>
      <c r="E17" s="137" t="s">
        <v>189</v>
      </c>
      <c r="F17" s="340">
        <f t="shared" si="0"/>
        <v>25</v>
      </c>
      <c r="G17" s="30">
        <f t="shared" si="1"/>
        <v>1</v>
      </c>
      <c r="H17" s="340">
        <v>15</v>
      </c>
      <c r="I17" s="340">
        <v>0</v>
      </c>
      <c r="J17" s="340"/>
      <c r="K17" s="340">
        <v>5</v>
      </c>
      <c r="L17" s="200">
        <v>25</v>
      </c>
      <c r="M17" s="200">
        <v>5</v>
      </c>
      <c r="N17" s="31">
        <v>1</v>
      </c>
      <c r="O17" s="200" t="s">
        <v>33</v>
      </c>
      <c r="P17" s="57" t="s">
        <v>41</v>
      </c>
      <c r="Q17" s="218"/>
      <c r="R17" s="72"/>
      <c r="S17" s="225"/>
      <c r="T17" s="218"/>
      <c r="U17" s="72"/>
      <c r="V17" s="225"/>
      <c r="W17" s="7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36" customHeight="1" thickBot="1">
      <c r="A18" s="72" t="s">
        <v>44</v>
      </c>
      <c r="B18" s="72" t="s">
        <v>238</v>
      </c>
      <c r="C18" s="416" t="s">
        <v>45</v>
      </c>
      <c r="D18" s="416"/>
      <c r="E18" s="35" t="s">
        <v>190</v>
      </c>
      <c r="F18" s="340">
        <f t="shared" si="0"/>
        <v>30</v>
      </c>
      <c r="G18" s="30">
        <f t="shared" si="1"/>
        <v>1.5</v>
      </c>
      <c r="H18" s="340">
        <v>20</v>
      </c>
      <c r="I18" s="340">
        <v>5</v>
      </c>
      <c r="J18" s="340">
        <v>10</v>
      </c>
      <c r="K18" s="340">
        <v>5</v>
      </c>
      <c r="L18" s="200">
        <v>25</v>
      </c>
      <c r="M18" s="200" t="s">
        <v>33</v>
      </c>
      <c r="N18" s="31">
        <v>1.5</v>
      </c>
      <c r="O18" s="200" t="s">
        <v>33</v>
      </c>
      <c r="P18" s="32" t="s">
        <v>185</v>
      </c>
      <c r="Q18" s="72" t="s">
        <v>33</v>
      </c>
      <c r="R18" s="72"/>
      <c r="S18" s="129" t="s">
        <v>39</v>
      </c>
      <c r="T18" s="72" t="s">
        <v>33</v>
      </c>
      <c r="U18" s="72"/>
      <c r="V18" s="129" t="s">
        <v>39</v>
      </c>
      <c r="W18" s="7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36" customHeight="1" thickBot="1">
      <c r="A19" s="72" t="s">
        <v>46</v>
      </c>
      <c r="B19" s="72" t="s">
        <v>239</v>
      </c>
      <c r="C19" s="416" t="s">
        <v>153</v>
      </c>
      <c r="D19" s="416"/>
      <c r="E19" s="137" t="s">
        <v>164</v>
      </c>
      <c r="F19" s="200">
        <f t="shared" si="0"/>
        <v>20</v>
      </c>
      <c r="G19" s="30">
        <f t="shared" si="1"/>
        <v>1</v>
      </c>
      <c r="H19" s="200">
        <v>10</v>
      </c>
      <c r="I19" s="200">
        <v>0</v>
      </c>
      <c r="J19" s="200"/>
      <c r="K19" s="200">
        <v>5</v>
      </c>
      <c r="L19" s="200">
        <v>25</v>
      </c>
      <c r="M19" s="200">
        <v>5</v>
      </c>
      <c r="N19" s="31">
        <v>1</v>
      </c>
      <c r="O19" s="200" t="s">
        <v>33</v>
      </c>
      <c r="P19" s="57" t="s">
        <v>41</v>
      </c>
      <c r="Q19" s="72" t="s">
        <v>33</v>
      </c>
      <c r="R19" s="72"/>
      <c r="S19" s="129" t="s">
        <v>39</v>
      </c>
      <c r="T19" s="72" t="s">
        <v>33</v>
      </c>
      <c r="U19" s="72"/>
      <c r="V19" s="129" t="s">
        <v>39</v>
      </c>
      <c r="W19" s="7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" customHeight="1" thickBot="1">
      <c r="A20" s="431" t="s">
        <v>47</v>
      </c>
      <c r="B20" s="424"/>
      <c r="C20" s="424"/>
      <c r="D20" s="424"/>
      <c r="E20" s="425"/>
      <c r="F20" s="99">
        <f>SUM(F14,F15,F16,F17,F18,F19)</f>
        <v>210</v>
      </c>
      <c r="G20" s="99">
        <f>SUM(G14,G15,G16,G17,G18,G19)</f>
        <v>8.5</v>
      </c>
      <c r="H20" s="99">
        <f>SUM(H14,H15,H16,H17,H18,H19)</f>
        <v>95</v>
      </c>
      <c r="I20" s="99">
        <f>SUM(I14,I15,I16,I17,I18,I19)</f>
        <v>5</v>
      </c>
      <c r="J20" s="99"/>
      <c r="K20" s="99">
        <f>SUM(K14,K15,K16,K17,K18,K19)</f>
        <v>60</v>
      </c>
      <c r="L20" s="99"/>
      <c r="M20" s="99">
        <f>SUM(M14:M19)</f>
        <v>50</v>
      </c>
      <c r="N20" s="99">
        <f>SUM(N14:N19)</f>
        <v>8.5</v>
      </c>
      <c r="O20" s="99"/>
      <c r="P20" s="99"/>
      <c r="Q20" s="99">
        <f>SUM(Q14:Q19)</f>
        <v>0</v>
      </c>
      <c r="R20" s="99"/>
      <c r="S20" s="99">
        <f>SUM(S14:S19)</f>
        <v>0</v>
      </c>
      <c r="T20" s="99">
        <f>SUM(T14:T19)</f>
        <v>0</v>
      </c>
      <c r="U20" s="99"/>
      <c r="V20" s="99">
        <f>SUM(V14:V19)</f>
        <v>0</v>
      </c>
      <c r="W20" s="99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8.75" customHeight="1" thickBot="1">
      <c r="A21" s="419" t="s">
        <v>48</v>
      </c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42.75" customHeight="1" thickBot="1">
      <c r="A22" s="72" t="s">
        <v>49</v>
      </c>
      <c r="B22" s="72" t="s">
        <v>240</v>
      </c>
      <c r="C22" s="429" t="s">
        <v>50</v>
      </c>
      <c r="D22" s="430"/>
      <c r="E22" s="36" t="s">
        <v>159</v>
      </c>
      <c r="F22" s="59">
        <f t="shared" ref="F22:F26" si="2">SUM(H22,I22,K22,M22,Q22,T22)</f>
        <v>85</v>
      </c>
      <c r="G22" s="30">
        <f t="shared" ref="G22:G26" si="3">SUM(N22,S22,V22)</f>
        <v>2.5</v>
      </c>
      <c r="H22" s="194">
        <v>35</v>
      </c>
      <c r="I22" s="359" t="s">
        <v>39</v>
      </c>
      <c r="J22" s="194"/>
      <c r="K22" s="194">
        <v>25</v>
      </c>
      <c r="L22" s="194">
        <v>25</v>
      </c>
      <c r="M22" s="194">
        <v>25</v>
      </c>
      <c r="N22" s="34">
        <v>2.5</v>
      </c>
      <c r="O22" s="141"/>
      <c r="P22" s="58" t="s">
        <v>41</v>
      </c>
      <c r="Q22" s="194"/>
      <c r="R22" s="194"/>
      <c r="S22" s="133"/>
      <c r="T22" s="194"/>
      <c r="U22" s="194"/>
      <c r="V22" s="133"/>
      <c r="W22" s="194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42.75" customHeight="1" thickBot="1">
      <c r="A23" s="200" t="s">
        <v>51</v>
      </c>
      <c r="B23" s="72" t="s">
        <v>241</v>
      </c>
      <c r="C23" s="410" t="s">
        <v>52</v>
      </c>
      <c r="D23" s="378"/>
      <c r="E23" s="36" t="s">
        <v>160</v>
      </c>
      <c r="F23" s="41">
        <f t="shared" si="2"/>
        <v>60</v>
      </c>
      <c r="G23" s="30">
        <f t="shared" si="3"/>
        <v>2</v>
      </c>
      <c r="H23" s="41">
        <v>20</v>
      </c>
      <c r="I23" s="358" t="s">
        <v>33</v>
      </c>
      <c r="J23" s="41"/>
      <c r="K23" s="41">
        <v>20</v>
      </c>
      <c r="L23" s="41">
        <v>25</v>
      </c>
      <c r="M23" s="41">
        <v>20</v>
      </c>
      <c r="N23" s="42">
        <v>2</v>
      </c>
      <c r="O23" s="318"/>
      <c r="P23" s="58" t="s">
        <v>41</v>
      </c>
      <c r="Q23" s="40"/>
      <c r="R23" s="40"/>
      <c r="S23" s="238"/>
      <c r="T23" s="40"/>
      <c r="U23" s="40"/>
      <c r="V23" s="238"/>
      <c r="W23" s="4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42.75" customHeight="1" thickBot="1">
      <c r="A24" s="416" t="s">
        <v>53</v>
      </c>
      <c r="B24" s="417" t="s">
        <v>242</v>
      </c>
      <c r="C24" s="432" t="s">
        <v>54</v>
      </c>
      <c r="D24" s="433"/>
      <c r="E24" s="361" t="s">
        <v>191</v>
      </c>
      <c r="F24" s="366">
        <v>80</v>
      </c>
      <c r="G24" s="436">
        <v>2.5</v>
      </c>
      <c r="H24" s="358">
        <v>20</v>
      </c>
      <c r="I24" s="358" t="s">
        <v>39</v>
      </c>
      <c r="J24" s="363"/>
      <c r="K24" s="358">
        <v>0</v>
      </c>
      <c r="L24" s="358">
        <v>0</v>
      </c>
      <c r="M24" s="366">
        <v>20</v>
      </c>
      <c r="N24" s="437">
        <v>2.5</v>
      </c>
      <c r="O24" s="364"/>
      <c r="P24" s="406" t="s">
        <v>41</v>
      </c>
      <c r="Q24" s="366"/>
      <c r="R24" s="366"/>
      <c r="S24" s="369"/>
      <c r="T24" s="366"/>
      <c r="U24" s="366"/>
      <c r="V24" s="369"/>
      <c r="W24" s="366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42.75" customHeight="1" thickBot="1">
      <c r="A25" s="416"/>
      <c r="B25" s="418"/>
      <c r="C25" s="434"/>
      <c r="D25" s="435"/>
      <c r="E25" s="362" t="s">
        <v>252</v>
      </c>
      <c r="F25" s="367"/>
      <c r="G25" s="367"/>
      <c r="H25" s="360">
        <v>10</v>
      </c>
      <c r="I25" s="360" t="s">
        <v>39</v>
      </c>
      <c r="J25" s="357"/>
      <c r="K25" s="360">
        <v>30</v>
      </c>
      <c r="L25" s="360">
        <v>25</v>
      </c>
      <c r="M25" s="368"/>
      <c r="N25" s="367"/>
      <c r="O25" s="365"/>
      <c r="P25" s="367"/>
      <c r="Q25" s="367"/>
      <c r="R25" s="368"/>
      <c r="S25" s="370"/>
      <c r="T25" s="368"/>
      <c r="U25" s="368"/>
      <c r="V25" s="370"/>
      <c r="W25" s="36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54" customHeight="1" thickBot="1">
      <c r="A26" s="200" t="s">
        <v>55</v>
      </c>
      <c r="B26" s="322" t="s">
        <v>243</v>
      </c>
      <c r="C26" s="378" t="s">
        <v>56</v>
      </c>
      <c r="D26" s="416"/>
      <c r="E26" s="38" t="s">
        <v>192</v>
      </c>
      <c r="F26" s="40">
        <f t="shared" si="2"/>
        <v>40</v>
      </c>
      <c r="G26" s="221">
        <f t="shared" si="3"/>
        <v>1.5</v>
      </c>
      <c r="H26" s="40">
        <v>10</v>
      </c>
      <c r="I26" s="40" t="s">
        <v>33</v>
      </c>
      <c r="J26" s="40" t="s">
        <v>57</v>
      </c>
      <c r="K26" s="40">
        <v>10</v>
      </c>
      <c r="L26" s="40">
        <v>25</v>
      </c>
      <c r="M26" s="40">
        <v>20</v>
      </c>
      <c r="N26" s="43">
        <v>1.5</v>
      </c>
      <c r="O26" s="40" t="s">
        <v>33</v>
      </c>
      <c r="P26" s="246" t="s">
        <v>41</v>
      </c>
      <c r="Q26" s="40" t="s">
        <v>33</v>
      </c>
      <c r="R26" s="40"/>
      <c r="S26" s="238" t="s">
        <v>39</v>
      </c>
      <c r="T26" s="40" t="s">
        <v>33</v>
      </c>
      <c r="U26" s="40"/>
      <c r="V26" s="238" t="s">
        <v>39</v>
      </c>
      <c r="W26" s="4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" customHeight="1" thickBot="1">
      <c r="A27" s="422" t="s">
        <v>47</v>
      </c>
      <c r="B27" s="423"/>
      <c r="C27" s="424"/>
      <c r="D27" s="424"/>
      <c r="E27" s="425"/>
      <c r="F27" s="99">
        <f>SUM(F22:F26)</f>
        <v>265</v>
      </c>
      <c r="G27" s="99">
        <f>SUM(G22:G26)</f>
        <v>8.5</v>
      </c>
      <c r="H27" s="99">
        <f>SUM(H22:H26)</f>
        <v>95</v>
      </c>
      <c r="I27" s="99">
        <f>SUM(I22:I26)</f>
        <v>0</v>
      </c>
      <c r="J27" s="99"/>
      <c r="K27" s="99">
        <f>SUM(K22:K26)</f>
        <v>85</v>
      </c>
      <c r="L27" s="99"/>
      <c r="M27" s="99">
        <f>SUM(M22:M26)</f>
        <v>85</v>
      </c>
      <c r="N27" s="99">
        <f>SUM(N22:N26)</f>
        <v>8.5</v>
      </c>
      <c r="O27" s="99"/>
      <c r="P27" s="99"/>
      <c r="Q27" s="99">
        <f>SUM(Q22:Q26)</f>
        <v>0</v>
      </c>
      <c r="R27" s="99"/>
      <c r="S27" s="99">
        <f>SUM(S22:S26)</f>
        <v>0</v>
      </c>
      <c r="T27" s="99">
        <f>SUM(T22:T26)</f>
        <v>0</v>
      </c>
      <c r="U27" s="99"/>
      <c r="V27" s="99">
        <f>SUM(V22:V26)</f>
        <v>0</v>
      </c>
      <c r="W27" s="99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" customHeight="1" thickBot="1">
      <c r="A28" s="419" t="s">
        <v>58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42.75" customHeight="1" thickBot="1">
      <c r="A29" s="72" t="s">
        <v>59</v>
      </c>
      <c r="B29" s="322" t="s">
        <v>244</v>
      </c>
      <c r="C29" s="420" t="s">
        <v>60</v>
      </c>
      <c r="D29" s="421"/>
      <c r="E29" s="67" t="s">
        <v>161</v>
      </c>
      <c r="F29" s="72">
        <f t="shared" ref="F29" si="4">SUM(H29,I29,K29,M29,Q29,T29)</f>
        <v>30</v>
      </c>
      <c r="G29" s="55">
        <f t="shared" ref="G29" si="5">SUM(N29,S29,V29)</f>
        <v>1</v>
      </c>
      <c r="H29" s="72">
        <v>10</v>
      </c>
      <c r="I29" s="72" t="s">
        <v>33</v>
      </c>
      <c r="J29" s="72" t="s">
        <v>33</v>
      </c>
      <c r="K29" s="72">
        <v>10</v>
      </c>
      <c r="L29" s="72">
        <v>25</v>
      </c>
      <c r="M29" s="72">
        <v>10</v>
      </c>
      <c r="N29" s="56">
        <v>1</v>
      </c>
      <c r="O29" s="68"/>
      <c r="P29" s="57" t="s">
        <v>41</v>
      </c>
      <c r="Q29" s="218"/>
      <c r="R29" s="218"/>
      <c r="S29" s="225"/>
      <c r="T29" s="218"/>
      <c r="U29" s="218"/>
      <c r="V29" s="225"/>
      <c r="W29" s="21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32.25" customHeight="1" thickBot="1">
      <c r="A30" s="41" t="s">
        <v>61</v>
      </c>
      <c r="B30" s="366" t="s">
        <v>245</v>
      </c>
      <c r="C30" s="416" t="s">
        <v>62</v>
      </c>
      <c r="D30" s="416"/>
      <c r="E30" s="39" t="s">
        <v>162</v>
      </c>
      <c r="F30" s="197">
        <f>SUM(H30,I30,M30,Q30,T30)</f>
        <v>210</v>
      </c>
      <c r="G30" s="55">
        <f>SUM(N30,S30,V30)</f>
        <v>7</v>
      </c>
      <c r="H30" s="200">
        <v>15</v>
      </c>
      <c r="I30" s="200">
        <v>65</v>
      </c>
      <c r="J30" s="200">
        <v>10</v>
      </c>
      <c r="K30" s="200" t="s">
        <v>33</v>
      </c>
      <c r="L30" s="200"/>
      <c r="M30" s="200">
        <v>10</v>
      </c>
      <c r="N30" s="31">
        <v>3</v>
      </c>
      <c r="O30" s="200"/>
      <c r="P30" s="32" t="s">
        <v>185</v>
      </c>
      <c r="Q30" s="72">
        <v>80</v>
      </c>
      <c r="R30" s="192">
        <v>5</v>
      </c>
      <c r="S30" s="129">
        <v>3</v>
      </c>
      <c r="T30" s="72">
        <v>40</v>
      </c>
      <c r="U30" s="72">
        <v>5</v>
      </c>
      <c r="V30" s="88">
        <v>1</v>
      </c>
      <c r="W30" s="88" t="s">
        <v>41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54.75" customHeight="1" thickBot="1">
      <c r="A31" s="200" t="s">
        <v>63</v>
      </c>
      <c r="B31" s="368"/>
      <c r="C31" s="378" t="s">
        <v>64</v>
      </c>
      <c r="D31" s="416"/>
      <c r="E31" s="39" t="s">
        <v>163</v>
      </c>
      <c r="F31" s="197">
        <f>SUM(H31:H31,I31:I31,K31:K31,M31:M31,Q31:Q31,T31:T31)</f>
        <v>90</v>
      </c>
      <c r="G31" s="55">
        <f>SUM(N31,S31,V31)</f>
        <v>3</v>
      </c>
      <c r="H31" s="200">
        <v>20</v>
      </c>
      <c r="I31" s="200">
        <v>60</v>
      </c>
      <c r="J31" s="200">
        <v>10</v>
      </c>
      <c r="K31" s="200" t="s">
        <v>33</v>
      </c>
      <c r="L31" s="200"/>
      <c r="M31" s="200">
        <v>10</v>
      </c>
      <c r="N31" s="31">
        <v>3</v>
      </c>
      <c r="O31" s="200" t="s">
        <v>33</v>
      </c>
      <c r="P31" s="32" t="s">
        <v>41</v>
      </c>
      <c r="Q31" s="199"/>
      <c r="R31" s="66"/>
      <c r="S31" s="130" t="s">
        <v>39</v>
      </c>
      <c r="T31" s="199" t="s">
        <v>39</v>
      </c>
      <c r="U31" s="199"/>
      <c r="V31" s="130" t="s">
        <v>39</v>
      </c>
      <c r="W31" s="53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" customHeight="1" thickBot="1">
      <c r="A32" s="422" t="s">
        <v>47</v>
      </c>
      <c r="B32" s="423"/>
      <c r="C32" s="424"/>
      <c r="D32" s="424"/>
      <c r="E32" s="425"/>
      <c r="F32" s="100">
        <f>SUM(F29:F31)</f>
        <v>330</v>
      </c>
      <c r="G32" s="100">
        <f>SUM(G29:G31)</f>
        <v>11</v>
      </c>
      <c r="H32" s="100">
        <f t="shared" ref="H32:I32" si="6">SUM(H29:H31)</f>
        <v>45</v>
      </c>
      <c r="I32" s="100">
        <f t="shared" si="6"/>
        <v>125</v>
      </c>
      <c r="J32" s="101"/>
      <c r="K32" s="101">
        <f>SUM(K29:K31)</f>
        <v>10</v>
      </c>
      <c r="L32" s="101"/>
      <c r="M32" s="101">
        <f t="shared" ref="M32:N32" si="7">SUM(M29:M31)</f>
        <v>30</v>
      </c>
      <c r="N32" s="101">
        <f t="shared" si="7"/>
        <v>7</v>
      </c>
      <c r="O32" s="101"/>
      <c r="P32" s="101">
        <f>SUM(P27:P31)</f>
        <v>0</v>
      </c>
      <c r="Q32" s="101">
        <f>SUM(Q29:Q31)</f>
        <v>80</v>
      </c>
      <c r="R32" s="101"/>
      <c r="S32" s="101">
        <f>SUM(S29:S31)</f>
        <v>3</v>
      </c>
      <c r="T32" s="101">
        <f>SUM(T29:T31)</f>
        <v>40</v>
      </c>
      <c r="U32" s="101"/>
      <c r="V32" s="101">
        <f>SUM(V29:V31)</f>
        <v>1</v>
      </c>
      <c r="W32" s="99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5" customHeight="1" thickBot="1">
      <c r="A33" s="426" t="s">
        <v>47</v>
      </c>
      <c r="B33" s="427"/>
      <c r="C33" s="427"/>
      <c r="D33" s="427"/>
      <c r="E33" s="428"/>
      <c r="F33" s="301">
        <f>SUM(F20,F27,F32)</f>
        <v>805</v>
      </c>
      <c r="G33" s="302">
        <f>SUM(G20,G27,G32)</f>
        <v>28</v>
      </c>
      <c r="H33" s="303">
        <f>SUM(H20,H27,H32)</f>
        <v>235</v>
      </c>
      <c r="I33" s="301">
        <f>SUM(I20,I27,I32)</f>
        <v>130</v>
      </c>
      <c r="J33" s="304"/>
      <c r="K33" s="304">
        <f>SUM(K20,K27,K32)</f>
        <v>155</v>
      </c>
      <c r="L33" s="304"/>
      <c r="M33" s="304">
        <f>SUM(M20,M27,M32)</f>
        <v>165</v>
      </c>
      <c r="N33" s="304">
        <f>SUM(N20,N27,N32)</f>
        <v>24</v>
      </c>
      <c r="O33" s="304"/>
      <c r="P33" s="304"/>
      <c r="Q33" s="304">
        <f>SUM(Q20,Q27,Q32)</f>
        <v>80</v>
      </c>
      <c r="R33" s="304"/>
      <c r="S33" s="305">
        <f>SUM(S20,S27,S32)</f>
        <v>3</v>
      </c>
      <c r="T33" s="304">
        <f>SUM(T20,T27,T32)</f>
        <v>40</v>
      </c>
      <c r="U33" s="304"/>
      <c r="V33" s="305">
        <f>SUM(V20,V27,V32)</f>
        <v>1</v>
      </c>
      <c r="W33" s="306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0.25" customHeight="1">
      <c r="A34" s="441" t="s">
        <v>65</v>
      </c>
      <c r="B34" s="441"/>
      <c r="C34" s="441"/>
      <c r="D34" s="441"/>
      <c r="E34" s="441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1"/>
      <c r="T34" s="150"/>
      <c r="U34" s="150"/>
      <c r="V34" s="152"/>
      <c r="W34" s="15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49" customFormat="1" ht="24" customHeight="1">
      <c r="A35" s="440" t="s">
        <v>66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440"/>
      <c r="V35" s="440"/>
      <c r="W35" s="440"/>
    </row>
    <row r="36" spans="1:41" s="49" customFormat="1" ht="27" customHeight="1">
      <c r="A36" s="468" t="s">
        <v>67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</row>
    <row r="37" spans="1:41" ht="16.5" customHeight="1">
      <c r="A37" s="523"/>
      <c r="B37" s="523"/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16"/>
      <c r="W37" s="16"/>
    </row>
    <row r="38" spans="1:41" ht="15.75">
      <c r="A38" s="6" t="s">
        <v>68</v>
      </c>
      <c r="B38" s="6"/>
      <c r="C38" s="6"/>
      <c r="D38" s="6"/>
      <c r="E38" s="6"/>
      <c r="F38" s="371"/>
      <c r="G38" s="371"/>
      <c r="H38" s="371"/>
      <c r="I38" s="26"/>
      <c r="J38" s="26"/>
      <c r="K38" s="26"/>
      <c r="L38" s="26"/>
      <c r="M38" s="372" t="s">
        <v>205</v>
      </c>
      <c r="N38" s="372"/>
      <c r="O38" s="372"/>
      <c r="P38" s="372"/>
      <c r="Q38" s="372"/>
      <c r="R38" s="6"/>
      <c r="S38" s="6"/>
      <c r="T38" s="8"/>
      <c r="U38" s="8"/>
      <c r="V38" s="8"/>
      <c r="W38" s="8"/>
    </row>
    <row r="39" spans="1:41" ht="15.75">
      <c r="A39" s="6" t="s">
        <v>69</v>
      </c>
      <c r="B39" s="6"/>
      <c r="C39" s="6"/>
      <c r="D39" s="6"/>
      <c r="E39" s="6"/>
      <c r="F39" s="371"/>
      <c r="G39" s="371"/>
      <c r="H39" s="371"/>
      <c r="I39" s="26"/>
      <c r="J39" s="26"/>
      <c r="K39" s="26"/>
      <c r="L39" s="26"/>
      <c r="M39" s="372" t="s">
        <v>2</v>
      </c>
      <c r="N39" s="372"/>
      <c r="O39" s="372"/>
      <c r="P39" s="372"/>
      <c r="Q39" s="206"/>
      <c r="R39" s="6"/>
      <c r="S39" s="6"/>
      <c r="T39" s="8"/>
      <c r="U39" s="8"/>
      <c r="V39" s="8"/>
      <c r="W39" s="8"/>
    </row>
    <row r="40" spans="1:41" ht="15.75">
      <c r="A40" s="5"/>
      <c r="B40" s="5"/>
      <c r="C40" s="6"/>
      <c r="D40" s="6"/>
      <c r="E40" s="6"/>
      <c r="F40" s="25"/>
      <c r="G40" s="25"/>
      <c r="H40" s="25" t="s">
        <v>3</v>
      </c>
      <c r="I40" s="25"/>
      <c r="J40" s="25"/>
      <c r="K40" s="25"/>
      <c r="L40" s="25"/>
      <c r="M40" s="25"/>
      <c r="N40" s="25"/>
      <c r="O40" s="25"/>
      <c r="P40" s="25"/>
      <c r="Q40" s="25"/>
      <c r="R40" s="6"/>
      <c r="S40" s="6"/>
      <c r="T40" s="8"/>
      <c r="U40" s="8"/>
      <c r="V40" s="8"/>
      <c r="W40" s="8"/>
    </row>
    <row r="41" spans="1:41" ht="15.75">
      <c r="A41" s="532"/>
      <c r="B41" s="533"/>
      <c r="C41" s="533"/>
      <c r="D41" s="533"/>
      <c r="E41" s="4"/>
      <c r="F41" s="25"/>
      <c r="G41" s="25"/>
      <c r="H41" s="372" t="s">
        <v>4</v>
      </c>
      <c r="I41" s="372"/>
      <c r="J41" s="372"/>
      <c r="K41" s="25"/>
      <c r="L41" s="25"/>
      <c r="M41" s="25"/>
      <c r="N41" s="25"/>
      <c r="O41" s="25"/>
      <c r="P41" s="25"/>
      <c r="Q41" s="25"/>
      <c r="R41" s="6"/>
      <c r="S41" s="6"/>
      <c r="T41" s="8"/>
      <c r="U41" s="8"/>
      <c r="V41" s="8"/>
      <c r="W41" s="8"/>
    </row>
    <row r="42" spans="1:41" ht="16.5" thickBot="1">
      <c r="A42" s="5"/>
      <c r="B42" s="5"/>
      <c r="C42" s="6"/>
      <c r="D42" s="6"/>
      <c r="E42" s="6"/>
      <c r="F42" s="25"/>
      <c r="G42" s="25"/>
      <c r="H42" s="372" t="s">
        <v>158</v>
      </c>
      <c r="I42" s="372"/>
      <c r="J42" s="372"/>
      <c r="K42" s="25"/>
      <c r="L42" s="25"/>
      <c r="M42" s="25"/>
      <c r="N42" s="25"/>
      <c r="O42" s="25"/>
      <c r="P42" s="25"/>
      <c r="Q42" s="25"/>
      <c r="R42" s="6"/>
      <c r="S42" s="6"/>
      <c r="T42" s="8"/>
      <c r="U42" s="8"/>
      <c r="V42" s="8"/>
      <c r="W42" s="8"/>
    </row>
    <row r="43" spans="1:41" ht="15" customHeight="1" thickBot="1">
      <c r="A43" s="459" t="s">
        <v>5</v>
      </c>
      <c r="B43" s="548" t="s">
        <v>197</v>
      </c>
      <c r="C43" s="544" t="s">
        <v>6</v>
      </c>
      <c r="D43" s="545"/>
      <c r="E43" s="500" t="s">
        <v>7</v>
      </c>
      <c r="F43" s="526" t="s">
        <v>8</v>
      </c>
      <c r="G43" s="527"/>
      <c r="H43" s="408" t="s">
        <v>70</v>
      </c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535"/>
    </row>
    <row r="44" spans="1:41" ht="15" thickBot="1">
      <c r="A44" s="460"/>
      <c r="B44" s="549"/>
      <c r="C44" s="546"/>
      <c r="D44" s="547"/>
      <c r="E44" s="501"/>
      <c r="F44" s="528"/>
      <c r="G44" s="529"/>
      <c r="H44" s="536" t="s">
        <v>10</v>
      </c>
      <c r="I44" s="537"/>
      <c r="J44" s="537"/>
      <c r="K44" s="537"/>
      <c r="L44" s="537"/>
      <c r="M44" s="537"/>
      <c r="N44" s="537"/>
      <c r="O44" s="537"/>
      <c r="P44" s="538"/>
      <c r="Q44" s="408" t="s">
        <v>11</v>
      </c>
      <c r="R44" s="392"/>
      <c r="S44" s="392"/>
      <c r="T44" s="392"/>
      <c r="U44" s="392"/>
      <c r="V44" s="392"/>
      <c r="W44" s="409"/>
    </row>
    <row r="45" spans="1:41" ht="36.75" customHeight="1" thickBot="1">
      <c r="A45" s="460"/>
      <c r="B45" s="549"/>
      <c r="C45" s="546"/>
      <c r="D45" s="547"/>
      <c r="E45" s="501"/>
      <c r="F45" s="524" t="s">
        <v>12</v>
      </c>
      <c r="G45" s="542" t="s">
        <v>13</v>
      </c>
      <c r="H45" s="530" t="s">
        <v>14</v>
      </c>
      <c r="I45" s="539" t="s">
        <v>15</v>
      </c>
      <c r="J45" s="539" t="s">
        <v>16</v>
      </c>
      <c r="K45" s="530" t="s">
        <v>17</v>
      </c>
      <c r="L45" s="530" t="s">
        <v>18</v>
      </c>
      <c r="M45" s="530" t="s">
        <v>19</v>
      </c>
      <c r="N45" s="530" t="s">
        <v>20</v>
      </c>
      <c r="O45" s="551" t="s">
        <v>21</v>
      </c>
      <c r="P45" s="409"/>
      <c r="Q45" s="524" t="s">
        <v>22</v>
      </c>
      <c r="R45" s="524" t="s">
        <v>23</v>
      </c>
      <c r="S45" s="524" t="s">
        <v>24</v>
      </c>
      <c r="T45" s="524" t="s">
        <v>25</v>
      </c>
      <c r="U45" s="524" t="s">
        <v>23</v>
      </c>
      <c r="V45" s="524" t="s">
        <v>26</v>
      </c>
      <c r="W45" s="524" t="s">
        <v>27</v>
      </c>
    </row>
    <row r="46" spans="1:41" ht="43.5" thickBot="1">
      <c r="A46" s="461"/>
      <c r="B46" s="550"/>
      <c r="C46" s="546"/>
      <c r="D46" s="547"/>
      <c r="E46" s="502"/>
      <c r="F46" s="525"/>
      <c r="G46" s="543"/>
      <c r="H46" s="531"/>
      <c r="I46" s="540"/>
      <c r="J46" s="552"/>
      <c r="K46" s="534"/>
      <c r="L46" s="531"/>
      <c r="M46" s="534"/>
      <c r="N46" s="531"/>
      <c r="O46" s="202" t="s">
        <v>28</v>
      </c>
      <c r="P46" s="201" t="s">
        <v>71</v>
      </c>
      <c r="Q46" s="525"/>
      <c r="R46" s="541"/>
      <c r="S46" s="525"/>
      <c r="T46" s="525"/>
      <c r="U46" s="541"/>
      <c r="V46" s="525"/>
      <c r="W46" s="525"/>
    </row>
    <row r="47" spans="1:41" ht="15" thickBot="1">
      <c r="A47" s="22">
        <v>1</v>
      </c>
      <c r="B47" s="323"/>
      <c r="C47" s="408">
        <v>2</v>
      </c>
      <c r="D47" s="391"/>
      <c r="E47" s="193"/>
      <c r="F47" s="22">
        <v>3</v>
      </c>
      <c r="G47" s="193">
        <v>4</v>
      </c>
      <c r="H47" s="22">
        <v>5</v>
      </c>
      <c r="I47" s="404">
        <v>7</v>
      </c>
      <c r="J47" s="405"/>
      <c r="K47" s="22">
        <v>9</v>
      </c>
      <c r="L47" s="193"/>
      <c r="M47" s="193">
        <v>11</v>
      </c>
      <c r="N47" s="193"/>
      <c r="O47" s="408">
        <v>13</v>
      </c>
      <c r="P47" s="409"/>
      <c r="Q47" s="391">
        <v>14</v>
      </c>
      <c r="R47" s="392"/>
      <c r="S47" s="22">
        <v>15</v>
      </c>
      <c r="T47" s="408">
        <v>16</v>
      </c>
      <c r="U47" s="409"/>
      <c r="V47" s="22">
        <v>17</v>
      </c>
      <c r="W47" s="22">
        <v>18</v>
      </c>
    </row>
    <row r="48" spans="1:41" ht="15" customHeight="1" thickBot="1">
      <c r="A48" s="411" t="s">
        <v>35</v>
      </c>
      <c r="B48" s="412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4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32.25" customHeight="1" thickBot="1">
      <c r="A49" s="342">
        <v>15</v>
      </c>
      <c r="B49" s="340" t="s">
        <v>237</v>
      </c>
      <c r="C49" s="404" t="s">
        <v>154</v>
      </c>
      <c r="D49" s="445"/>
      <c r="E49" s="137" t="s">
        <v>72</v>
      </c>
      <c r="F49" s="267">
        <f>SUM(H49,I49,K49,M49,Q49,T49)</f>
        <v>50</v>
      </c>
      <c r="G49" s="30">
        <f t="shared" ref="G49:G54" si="8">SUM(N49,S49,V49)</f>
        <v>2</v>
      </c>
      <c r="H49" s="336">
        <v>25</v>
      </c>
      <c r="I49" s="336" t="s">
        <v>57</v>
      </c>
      <c r="J49" s="336"/>
      <c r="K49" s="336">
        <v>15</v>
      </c>
      <c r="L49" s="336">
        <v>25</v>
      </c>
      <c r="M49" s="336">
        <v>10</v>
      </c>
      <c r="N49" s="34">
        <v>2</v>
      </c>
      <c r="O49" s="336" t="s">
        <v>33</v>
      </c>
      <c r="P49" s="339" t="s">
        <v>41</v>
      </c>
      <c r="Q49" s="333"/>
      <c r="R49" s="333"/>
      <c r="S49" s="348"/>
      <c r="T49" s="333"/>
      <c r="U49" s="333"/>
      <c r="V49" s="348"/>
      <c r="W49" s="34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31.5" customHeight="1" thickBot="1">
      <c r="A50" s="342">
        <v>16</v>
      </c>
      <c r="B50" s="340" t="s">
        <v>238</v>
      </c>
      <c r="C50" s="402" t="s">
        <v>45</v>
      </c>
      <c r="D50" s="403"/>
      <c r="E50" s="39" t="s">
        <v>190</v>
      </c>
      <c r="F50" s="267">
        <f t="shared" ref="F50:F51" si="9">SUM(H50,I50,K50,M50,Q50,T50)</f>
        <v>45</v>
      </c>
      <c r="G50" s="30">
        <f t="shared" si="8"/>
        <v>1.5</v>
      </c>
      <c r="H50" s="336">
        <v>20</v>
      </c>
      <c r="I50" s="336">
        <v>5</v>
      </c>
      <c r="J50" s="336">
        <v>10</v>
      </c>
      <c r="K50" s="256">
        <v>5</v>
      </c>
      <c r="L50" s="256">
        <v>25</v>
      </c>
      <c r="M50" s="336">
        <v>15</v>
      </c>
      <c r="N50" s="34">
        <v>1.5</v>
      </c>
      <c r="O50" s="141"/>
      <c r="P50" s="339" t="s">
        <v>41</v>
      </c>
      <c r="Q50" s="333"/>
      <c r="R50" s="333"/>
      <c r="S50" s="348"/>
      <c r="T50" s="333"/>
      <c r="U50" s="333"/>
      <c r="V50" s="348"/>
      <c r="W50" s="34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25.5" customHeight="1" thickBot="1">
      <c r="A51" s="342">
        <v>17</v>
      </c>
      <c r="B51" s="332" t="s">
        <v>246</v>
      </c>
      <c r="C51" s="377" t="s">
        <v>73</v>
      </c>
      <c r="D51" s="378"/>
      <c r="E51" s="337" t="s">
        <v>74</v>
      </c>
      <c r="F51" s="267">
        <f t="shared" si="9"/>
        <v>75</v>
      </c>
      <c r="G51" s="30">
        <f t="shared" si="8"/>
        <v>2.5</v>
      </c>
      <c r="H51" s="266">
        <v>30</v>
      </c>
      <c r="I51" s="265">
        <v>10</v>
      </c>
      <c r="J51" s="265">
        <v>20</v>
      </c>
      <c r="K51" s="265">
        <v>25</v>
      </c>
      <c r="L51" s="265">
        <v>25</v>
      </c>
      <c r="M51" s="265">
        <v>10</v>
      </c>
      <c r="N51" s="257">
        <v>2.5</v>
      </c>
      <c r="O51" s="34" t="s">
        <v>38</v>
      </c>
      <c r="P51" s="268"/>
      <c r="Q51" s="345" t="s">
        <v>33</v>
      </c>
      <c r="R51" s="345"/>
      <c r="S51" s="349" t="s">
        <v>39</v>
      </c>
      <c r="T51" s="345" t="s">
        <v>39</v>
      </c>
      <c r="U51" s="345"/>
      <c r="V51" s="349" t="s">
        <v>39</v>
      </c>
      <c r="W51" s="34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28.5" customHeight="1" thickBot="1">
      <c r="A52" s="342">
        <v>18</v>
      </c>
      <c r="B52" s="340" t="s">
        <v>239</v>
      </c>
      <c r="C52" s="375" t="s">
        <v>155</v>
      </c>
      <c r="D52" s="376"/>
      <c r="E52" s="39" t="s">
        <v>75</v>
      </c>
      <c r="F52" s="336">
        <f>SUM(H52,I52,K52,M52,Q52,T52)</f>
        <v>30</v>
      </c>
      <c r="G52" s="30">
        <f t="shared" si="8"/>
        <v>1</v>
      </c>
      <c r="H52" s="336">
        <v>15</v>
      </c>
      <c r="I52" s="336"/>
      <c r="J52" s="336"/>
      <c r="K52" s="336">
        <v>5</v>
      </c>
      <c r="L52" s="336">
        <v>25</v>
      </c>
      <c r="M52" s="336">
        <v>10</v>
      </c>
      <c r="N52" s="34">
        <v>1</v>
      </c>
      <c r="O52" s="336" t="s">
        <v>33</v>
      </c>
      <c r="P52" s="339" t="s">
        <v>41</v>
      </c>
      <c r="Q52" s="333"/>
      <c r="R52" s="333"/>
      <c r="S52" s="348"/>
      <c r="T52" s="333"/>
      <c r="U52" s="333"/>
      <c r="V52" s="348"/>
      <c r="W52" s="34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34.5" customHeight="1" thickBot="1">
      <c r="A53" s="415" t="s">
        <v>76</v>
      </c>
      <c r="B53" s="366" t="s">
        <v>247</v>
      </c>
      <c r="C53" s="462" t="s">
        <v>77</v>
      </c>
      <c r="D53" s="350" t="s">
        <v>78</v>
      </c>
      <c r="E53" s="346" t="s">
        <v>193</v>
      </c>
      <c r="F53" s="344">
        <f>SUM(H53,I53,K53,M53,Q53,T53)</f>
        <v>35</v>
      </c>
      <c r="G53" s="341">
        <f t="shared" si="8"/>
        <v>1.5</v>
      </c>
      <c r="H53" s="333">
        <v>15</v>
      </c>
      <c r="I53" s="333">
        <v>5</v>
      </c>
      <c r="J53" s="333">
        <v>10</v>
      </c>
      <c r="K53" s="259">
        <v>5</v>
      </c>
      <c r="L53" s="259">
        <v>25</v>
      </c>
      <c r="M53" s="259">
        <v>10</v>
      </c>
      <c r="N53" s="260">
        <v>1.5</v>
      </c>
      <c r="O53" s="333" t="s">
        <v>33</v>
      </c>
      <c r="P53" s="406" t="s">
        <v>41</v>
      </c>
      <c r="Q53" s="262"/>
      <c r="R53" s="262"/>
      <c r="S53" s="269"/>
      <c r="T53" s="262"/>
      <c r="U53" s="262"/>
      <c r="V53" s="269"/>
      <c r="W53" s="165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34.5" customHeight="1" thickBot="1">
      <c r="A54" s="381"/>
      <c r="B54" s="368"/>
      <c r="C54" s="466"/>
      <c r="D54" s="351" t="s">
        <v>79</v>
      </c>
      <c r="E54" s="261" t="s">
        <v>80</v>
      </c>
      <c r="F54" s="262">
        <f>SUM(H54,I54,K54,M54,Q54,T54)</f>
        <v>30</v>
      </c>
      <c r="G54" s="139">
        <f t="shared" si="8"/>
        <v>1</v>
      </c>
      <c r="H54" s="262">
        <v>10</v>
      </c>
      <c r="I54" s="262">
        <v>5</v>
      </c>
      <c r="J54" s="262">
        <v>10</v>
      </c>
      <c r="K54" s="334">
        <v>5</v>
      </c>
      <c r="L54" s="334">
        <v>25</v>
      </c>
      <c r="M54" s="334">
        <v>10</v>
      </c>
      <c r="N54" s="335">
        <v>1</v>
      </c>
      <c r="O54" s="262" t="s">
        <v>33</v>
      </c>
      <c r="P54" s="407"/>
      <c r="Q54" s="262"/>
      <c r="R54" s="262"/>
      <c r="S54" s="269"/>
      <c r="T54" s="262"/>
      <c r="U54" s="262"/>
      <c r="V54" s="269"/>
      <c r="W54" s="165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" customHeight="1" thickBot="1">
      <c r="A55" s="394" t="s">
        <v>47</v>
      </c>
      <c r="B55" s="395"/>
      <c r="C55" s="395"/>
      <c r="D55" s="395"/>
      <c r="E55" s="396"/>
      <c r="F55" s="103">
        <v>265</v>
      </c>
      <c r="G55" s="104">
        <f>SUM(G49:G54)</f>
        <v>9.5</v>
      </c>
      <c r="H55" s="105">
        <f>SUM(H49:H54)</f>
        <v>115</v>
      </c>
      <c r="I55" s="106">
        <f>SUM(I49:I54)</f>
        <v>25</v>
      </c>
      <c r="J55" s="106"/>
      <c r="K55" s="168">
        <f>SUM(K49,K50,K51,K52,K53,K54)</f>
        <v>60</v>
      </c>
      <c r="L55" s="168"/>
      <c r="M55" s="106">
        <f>SUM(M49:M54)</f>
        <v>65</v>
      </c>
      <c r="N55" s="106">
        <f>SUM(N49:N54)</f>
        <v>9.5</v>
      </c>
      <c r="O55" s="106"/>
      <c r="P55" s="106"/>
      <c r="Q55" s="106">
        <f>SUM(Q49:Q54)</f>
        <v>0</v>
      </c>
      <c r="R55" s="106"/>
      <c r="S55" s="106">
        <f>SUM(S49:S54)</f>
        <v>0</v>
      </c>
      <c r="T55" s="106"/>
      <c r="U55" s="106"/>
      <c r="V55" s="106">
        <f>SUM(V49:V54)</f>
        <v>0</v>
      </c>
      <c r="W55" s="107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8.75" customHeight="1" thickBot="1">
      <c r="A56" s="377" t="s">
        <v>48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37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27" customHeight="1" thickBot="1">
      <c r="A57" s="333" t="s">
        <v>81</v>
      </c>
      <c r="B57" s="333" t="s">
        <v>209</v>
      </c>
      <c r="C57" s="393" t="s">
        <v>82</v>
      </c>
      <c r="D57" s="393"/>
      <c r="E57" s="36" t="s">
        <v>83</v>
      </c>
      <c r="F57" s="336">
        <f>SUM(H57,I57,K57,M57,Q57,T57)</f>
        <v>30</v>
      </c>
      <c r="G57" s="30">
        <f>SUM(N57,S57,V57)</f>
        <v>1</v>
      </c>
      <c r="H57" s="336" t="s">
        <v>33</v>
      </c>
      <c r="I57" s="336">
        <v>30</v>
      </c>
      <c r="J57" s="336">
        <v>20</v>
      </c>
      <c r="K57" s="336" t="s">
        <v>33</v>
      </c>
      <c r="L57" s="336"/>
      <c r="M57" s="336" t="s">
        <v>33</v>
      </c>
      <c r="N57" s="34">
        <v>1</v>
      </c>
      <c r="O57" s="336" t="s">
        <v>33</v>
      </c>
      <c r="P57" s="58" t="s">
        <v>185</v>
      </c>
      <c r="Q57" s="333"/>
      <c r="R57" s="333"/>
      <c r="S57" s="348"/>
      <c r="T57" s="333"/>
      <c r="U57" s="333"/>
      <c r="V57" s="348"/>
      <c r="W57" s="343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" customHeight="1" thickBot="1">
      <c r="A58" s="394" t="s">
        <v>47</v>
      </c>
      <c r="B58" s="395"/>
      <c r="C58" s="395"/>
      <c r="D58" s="395"/>
      <c r="E58" s="396"/>
      <c r="F58" s="103">
        <f>SUM(F57:F57)</f>
        <v>30</v>
      </c>
      <c r="G58" s="104">
        <f>SUM(G57:G57)</f>
        <v>1</v>
      </c>
      <c r="H58" s="105">
        <f>SUM(H57:H57)</f>
        <v>0</v>
      </c>
      <c r="I58" s="106">
        <f>SUM(I57:I57)</f>
        <v>30</v>
      </c>
      <c r="J58" s="106"/>
      <c r="K58" s="106">
        <f>SUM(K57:K57)</f>
        <v>0</v>
      </c>
      <c r="L58" s="106"/>
      <c r="M58" s="106">
        <f>SUM(M57:M57)</f>
        <v>0</v>
      </c>
      <c r="N58" s="106">
        <f>SUM(N57:N57)</f>
        <v>1</v>
      </c>
      <c r="O58" s="106"/>
      <c r="P58" s="106"/>
      <c r="Q58" s="106">
        <f>SUM(Q57:Q57)</f>
        <v>0</v>
      </c>
      <c r="R58" s="106"/>
      <c r="S58" s="106">
        <f>SUM(S57:S57)</f>
        <v>0</v>
      </c>
      <c r="T58" s="106"/>
      <c r="U58" s="106"/>
      <c r="V58" s="106">
        <f>SUM(V57:V57)</f>
        <v>0</v>
      </c>
      <c r="W58" s="107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8.75" customHeight="1" thickBot="1">
      <c r="A59" s="377" t="s">
        <v>58</v>
      </c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37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30" customHeight="1" thickBot="1">
      <c r="A60" s="379">
        <v>21</v>
      </c>
      <c r="B60" s="379" t="s">
        <v>248</v>
      </c>
      <c r="C60" s="379" t="s">
        <v>84</v>
      </c>
      <c r="D60" s="379"/>
      <c r="E60" s="39" t="s">
        <v>196</v>
      </c>
      <c r="F60" s="194">
        <f>SUM(H60,I60,K60,M60,Q60,T60)</f>
        <v>35</v>
      </c>
      <c r="G60" s="270">
        <v>1.5</v>
      </c>
      <c r="H60" s="194">
        <v>10</v>
      </c>
      <c r="I60" s="194">
        <v>15</v>
      </c>
      <c r="J60" s="194">
        <v>10</v>
      </c>
      <c r="K60" s="194" t="s">
        <v>57</v>
      </c>
      <c r="L60" s="194"/>
      <c r="M60" s="194">
        <v>10</v>
      </c>
      <c r="N60" s="271">
        <v>1.5</v>
      </c>
      <c r="O60" s="194"/>
      <c r="P60" s="406" t="s">
        <v>41</v>
      </c>
      <c r="Q60" s="194"/>
      <c r="R60" s="194"/>
      <c r="S60" s="133"/>
      <c r="T60" s="194"/>
      <c r="U60" s="194"/>
      <c r="V60" s="133"/>
      <c r="W60" s="194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0" customHeight="1" thickBot="1">
      <c r="A61" s="381"/>
      <c r="B61" s="381"/>
      <c r="C61" s="381"/>
      <c r="D61" s="381"/>
      <c r="E61" s="39" t="s">
        <v>165</v>
      </c>
      <c r="F61" s="194">
        <f>SUM(H61,I61,K61,M61,Q61,T61)</f>
        <v>25</v>
      </c>
      <c r="G61" s="220">
        <v>1</v>
      </c>
      <c r="H61" s="194" t="s">
        <v>39</v>
      </c>
      <c r="I61" s="194">
        <v>15</v>
      </c>
      <c r="J61" s="194">
        <v>10</v>
      </c>
      <c r="K61" s="194" t="s">
        <v>85</v>
      </c>
      <c r="L61" s="194"/>
      <c r="M61" s="194">
        <v>10</v>
      </c>
      <c r="N61" s="47">
        <v>1</v>
      </c>
      <c r="O61" s="194"/>
      <c r="P61" s="407"/>
      <c r="Q61" s="194" t="s">
        <v>39</v>
      </c>
      <c r="R61" s="194"/>
      <c r="S61" s="133" t="s">
        <v>39</v>
      </c>
      <c r="T61" s="194" t="s">
        <v>39</v>
      </c>
      <c r="U61" s="194"/>
      <c r="V61" s="133" t="s">
        <v>39</v>
      </c>
      <c r="W61" s="23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39.75" customHeight="1" thickBot="1">
      <c r="A62" s="272">
        <v>22</v>
      </c>
      <c r="B62" s="267" t="s">
        <v>249</v>
      </c>
      <c r="C62" s="397" t="s">
        <v>86</v>
      </c>
      <c r="D62" s="398"/>
      <c r="E62" s="273" t="s">
        <v>166</v>
      </c>
      <c r="F62" s="29">
        <f>SUM(H62,I62,K62,M62,Q62,T62)</f>
        <v>50</v>
      </c>
      <c r="G62" s="30">
        <f>SUM(N62,S62,V62)</f>
        <v>2</v>
      </c>
      <c r="H62" s="29">
        <v>15</v>
      </c>
      <c r="I62" s="29" t="s">
        <v>39</v>
      </c>
      <c r="J62" s="29"/>
      <c r="K62" s="29">
        <v>5</v>
      </c>
      <c r="L62" s="29">
        <v>25</v>
      </c>
      <c r="M62" s="29">
        <v>10</v>
      </c>
      <c r="N62" s="44">
        <v>1</v>
      </c>
      <c r="O62" s="274" t="s">
        <v>39</v>
      </c>
      <c r="P62" s="275" t="s">
        <v>87</v>
      </c>
      <c r="Q62" s="29">
        <v>20</v>
      </c>
      <c r="R62" s="29">
        <v>5</v>
      </c>
      <c r="S62" s="134">
        <v>1</v>
      </c>
      <c r="T62" s="29" t="s">
        <v>33</v>
      </c>
      <c r="U62" s="29"/>
      <c r="V62" s="134" t="s">
        <v>39</v>
      </c>
      <c r="W62" s="89" t="s">
        <v>87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32.25" customHeight="1" thickBot="1">
      <c r="A63" s="379" t="s">
        <v>88</v>
      </c>
      <c r="B63" s="322" t="s">
        <v>245</v>
      </c>
      <c r="C63" s="462" t="s">
        <v>62</v>
      </c>
      <c r="D63" s="463"/>
      <c r="E63" s="399" t="s">
        <v>162</v>
      </c>
      <c r="F63" s="379">
        <f>SUM(H63,I63,K63,M63,Q63,T63)</f>
        <v>195</v>
      </c>
      <c r="G63" s="436">
        <f>SUM(N63,S63,V63)</f>
        <v>8</v>
      </c>
      <c r="H63" s="379" t="s">
        <v>33</v>
      </c>
      <c r="I63" s="379">
        <v>65</v>
      </c>
      <c r="J63" s="385">
        <v>10</v>
      </c>
      <c r="K63" s="379" t="s">
        <v>33</v>
      </c>
      <c r="L63" s="46"/>
      <c r="M63" s="379">
        <v>10</v>
      </c>
      <c r="N63" s="382">
        <v>3</v>
      </c>
      <c r="O63" s="382" t="s">
        <v>38</v>
      </c>
      <c r="P63" s="379" t="s">
        <v>33</v>
      </c>
      <c r="Q63" s="379">
        <v>80</v>
      </c>
      <c r="R63" s="388">
        <v>5</v>
      </c>
      <c r="S63" s="520">
        <v>3</v>
      </c>
      <c r="T63" s="379">
        <v>40</v>
      </c>
      <c r="U63" s="379">
        <v>5</v>
      </c>
      <c r="V63" s="451">
        <v>2</v>
      </c>
      <c r="W63" s="451" t="s">
        <v>41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20.25" hidden="1" customHeight="1" thickBot="1">
      <c r="A64" s="380"/>
      <c r="B64" s="258"/>
      <c r="C64" s="464"/>
      <c r="D64" s="465"/>
      <c r="E64" s="400"/>
      <c r="F64" s="380"/>
      <c r="G64" s="457"/>
      <c r="H64" s="380"/>
      <c r="I64" s="380"/>
      <c r="J64" s="386"/>
      <c r="K64" s="380"/>
      <c r="L64" s="272"/>
      <c r="M64" s="380"/>
      <c r="N64" s="383"/>
      <c r="O64" s="383"/>
      <c r="P64" s="380"/>
      <c r="Q64" s="380"/>
      <c r="R64" s="389"/>
      <c r="S64" s="521"/>
      <c r="T64" s="380"/>
      <c r="U64" s="380"/>
      <c r="V64" s="452"/>
      <c r="W64" s="452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45" hidden="1" customHeight="1" thickBot="1">
      <c r="A65" s="381"/>
      <c r="B65" s="324"/>
      <c r="C65" s="466"/>
      <c r="D65" s="467"/>
      <c r="E65" s="401"/>
      <c r="F65" s="381"/>
      <c r="G65" s="458"/>
      <c r="H65" s="381"/>
      <c r="I65" s="381"/>
      <c r="J65" s="387"/>
      <c r="K65" s="381"/>
      <c r="L65" s="263"/>
      <c r="M65" s="381"/>
      <c r="N65" s="384"/>
      <c r="O65" s="384"/>
      <c r="P65" s="381"/>
      <c r="Q65" s="381"/>
      <c r="R65" s="390"/>
      <c r="S65" s="522"/>
      <c r="T65" s="381"/>
      <c r="U65" s="381"/>
      <c r="V65" s="453"/>
      <c r="W65" s="453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" customHeight="1" thickBot="1">
      <c r="A66" s="394" t="s">
        <v>47</v>
      </c>
      <c r="B66" s="395"/>
      <c r="C66" s="395"/>
      <c r="D66" s="395"/>
      <c r="E66" s="396"/>
      <c r="F66" s="103">
        <f>SUM(F60:F63)</f>
        <v>305</v>
      </c>
      <c r="G66" s="104">
        <f>SUM(G60:G63)</f>
        <v>12.5</v>
      </c>
      <c r="H66" s="105">
        <f>SUM(H60:H63)</f>
        <v>25</v>
      </c>
      <c r="I66" s="106">
        <f>SUM(I60:I63)</f>
        <v>95</v>
      </c>
      <c r="J66" s="106"/>
      <c r="K66" s="106">
        <f>SUM(K60:K63)</f>
        <v>5</v>
      </c>
      <c r="L66" s="106"/>
      <c r="M66" s="106">
        <f>SUM(M60:M63)</f>
        <v>40</v>
      </c>
      <c r="N66" s="106">
        <f>SUM(N60:N63)</f>
        <v>6.5</v>
      </c>
      <c r="O66" s="106"/>
      <c r="P66" s="106"/>
      <c r="Q66" s="106">
        <f>SUM(Q60:Q63)</f>
        <v>100</v>
      </c>
      <c r="R66" s="106"/>
      <c r="S66" s="106">
        <f>SUM(S60:S63)</f>
        <v>4</v>
      </c>
      <c r="T66" s="106">
        <f>SUM(T60:T63)</f>
        <v>40</v>
      </c>
      <c r="U66" s="106"/>
      <c r="V66" s="106">
        <f>SUM(V60:V63)</f>
        <v>2</v>
      </c>
      <c r="W66" s="107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" customHeight="1" thickBot="1">
      <c r="A67" s="446" t="s">
        <v>89</v>
      </c>
      <c r="B67" s="447"/>
      <c r="C67" s="447"/>
      <c r="D67" s="447"/>
      <c r="E67" s="447"/>
      <c r="F67" s="447"/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447"/>
      <c r="S67" s="447"/>
      <c r="T67" s="447"/>
      <c r="U67" s="447"/>
      <c r="V67" s="447"/>
      <c r="W67" s="44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40.5" customHeight="1" thickBot="1">
      <c r="A68" s="208" t="s">
        <v>90</v>
      </c>
      <c r="B68" s="267" t="s">
        <v>230</v>
      </c>
      <c r="C68" s="449" t="s">
        <v>91</v>
      </c>
      <c r="D68" s="449"/>
      <c r="E68" s="61" t="s">
        <v>174</v>
      </c>
      <c r="F68" s="208">
        <f>SUM(H68,I68,K68,M68,Q68,T68)</f>
        <v>245</v>
      </c>
      <c r="G68" s="55">
        <f>SUM(N68,S68,V68)</f>
        <v>8.5</v>
      </c>
      <c r="H68" s="208">
        <v>5</v>
      </c>
      <c r="I68" s="208">
        <v>70</v>
      </c>
      <c r="J68" s="208">
        <v>10</v>
      </c>
      <c r="K68" s="208" t="s">
        <v>33</v>
      </c>
      <c r="L68" s="208"/>
      <c r="M68" s="208">
        <v>10</v>
      </c>
      <c r="N68" s="60">
        <v>3</v>
      </c>
      <c r="O68" s="208" t="s">
        <v>33</v>
      </c>
      <c r="P68" s="58" t="s">
        <v>185</v>
      </c>
      <c r="Q68" s="208">
        <v>160</v>
      </c>
      <c r="R68" s="208">
        <v>5</v>
      </c>
      <c r="S68" s="133">
        <v>5.5</v>
      </c>
      <c r="T68" s="208" t="s">
        <v>33</v>
      </c>
      <c r="U68" s="208"/>
      <c r="V68" s="132" t="s">
        <v>39</v>
      </c>
      <c r="W68" s="77" t="s">
        <v>41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56.25" customHeight="1" thickBot="1">
      <c r="A69" s="72">
        <v>42</v>
      </c>
      <c r="B69" s="267" t="s">
        <v>231</v>
      </c>
      <c r="C69" s="373" t="s">
        <v>106</v>
      </c>
      <c r="D69" s="374"/>
      <c r="E69" s="84" t="s">
        <v>184</v>
      </c>
      <c r="F69" s="72">
        <v>15</v>
      </c>
      <c r="G69" s="55">
        <v>0.5</v>
      </c>
      <c r="H69" s="72" t="s">
        <v>33</v>
      </c>
      <c r="I69" s="72">
        <v>15</v>
      </c>
      <c r="J69" s="72">
        <v>10</v>
      </c>
      <c r="K69" s="72"/>
      <c r="L69" s="72"/>
      <c r="M69" s="208" t="s">
        <v>33</v>
      </c>
      <c r="N69" s="56">
        <v>0.5</v>
      </c>
      <c r="O69" s="72" t="s">
        <v>39</v>
      </c>
      <c r="P69" s="32" t="s">
        <v>185</v>
      </c>
      <c r="Q69" s="72" t="s">
        <v>39</v>
      </c>
      <c r="R69" s="73"/>
      <c r="S69" s="129" t="s">
        <v>39</v>
      </c>
      <c r="T69" s="72" t="s">
        <v>39</v>
      </c>
      <c r="U69" s="72"/>
      <c r="V69" s="129" t="s">
        <v>39</v>
      </c>
      <c r="W69" s="72" t="s">
        <v>39</v>
      </c>
    </row>
    <row r="70" spans="1:41" ht="15" customHeight="1" thickBot="1">
      <c r="A70" s="454" t="s">
        <v>47</v>
      </c>
      <c r="B70" s="455"/>
      <c r="C70" s="455"/>
      <c r="D70" s="455"/>
      <c r="E70" s="456"/>
      <c r="F70" s="116">
        <f>SUM(F68:F69)</f>
        <v>260</v>
      </c>
      <c r="G70" s="116">
        <f t="shared" ref="G70:V70" si="10">SUM(G68:G69)</f>
        <v>9</v>
      </c>
      <c r="H70" s="116">
        <f t="shared" si="10"/>
        <v>5</v>
      </c>
      <c r="I70" s="116">
        <f t="shared" si="10"/>
        <v>85</v>
      </c>
      <c r="J70" s="116"/>
      <c r="K70" s="116">
        <f t="shared" si="10"/>
        <v>0</v>
      </c>
      <c r="L70" s="116"/>
      <c r="M70" s="116">
        <f t="shared" si="10"/>
        <v>10</v>
      </c>
      <c r="N70" s="116">
        <f t="shared" si="10"/>
        <v>3.5</v>
      </c>
      <c r="O70" s="116"/>
      <c r="P70" s="116"/>
      <c r="Q70" s="116">
        <f t="shared" si="10"/>
        <v>160</v>
      </c>
      <c r="R70" s="116"/>
      <c r="S70" s="116">
        <f t="shared" si="10"/>
        <v>5.5</v>
      </c>
      <c r="T70" s="116">
        <f t="shared" si="10"/>
        <v>0</v>
      </c>
      <c r="U70" s="116"/>
      <c r="V70" s="116">
        <f t="shared" si="10"/>
        <v>0</v>
      </c>
      <c r="W70" s="116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8.75" customHeight="1" thickBot="1">
      <c r="A71" s="373"/>
      <c r="B71" s="447"/>
      <c r="C71" s="447"/>
      <c r="D71" s="447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7"/>
      <c r="U71" s="447"/>
      <c r="V71" s="447"/>
      <c r="W71" s="450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" customHeight="1" thickBot="1">
      <c r="A72" s="442" t="s">
        <v>47</v>
      </c>
      <c r="B72" s="443"/>
      <c r="C72" s="443"/>
      <c r="D72" s="443"/>
      <c r="E72" s="444"/>
      <c r="F72" s="293">
        <f>SUM(F55,F58,F66,F70)</f>
        <v>860</v>
      </c>
      <c r="G72" s="292">
        <f>SUM(G55,G58,G66,G70)</f>
        <v>32</v>
      </c>
      <c r="H72" s="294">
        <f>SUM(H55,H58,H66,H70)</f>
        <v>145</v>
      </c>
      <c r="I72" s="295">
        <f>SUM(I55,I58,I66,I70)</f>
        <v>235</v>
      </c>
      <c r="J72" s="296"/>
      <c r="K72" s="297">
        <f>SUM(K55,K66,K70)</f>
        <v>65</v>
      </c>
      <c r="L72" s="297"/>
      <c r="M72" s="298">
        <f>SUM(M55,M58,M66,M70)</f>
        <v>115</v>
      </c>
      <c r="N72" s="299">
        <f>SUM(N55,N58,N66,N70)</f>
        <v>20.5</v>
      </c>
      <c r="O72" s="299"/>
      <c r="P72" s="298"/>
      <c r="Q72" s="298">
        <f>SUM(Q55,Q58,Q66,Q70)</f>
        <v>260</v>
      </c>
      <c r="R72" s="298"/>
      <c r="S72" s="298">
        <f>SUM(S55,S58,S66,S70)</f>
        <v>9.5</v>
      </c>
      <c r="T72" s="298">
        <f>SUM(T55,T58,T66,T70)</f>
        <v>40</v>
      </c>
      <c r="U72" s="298"/>
      <c r="V72" s="298">
        <f>SUM(V55,V58,V66,V70)</f>
        <v>2</v>
      </c>
      <c r="W72" s="300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7.25" customHeight="1">
      <c r="A73" s="441" t="s">
        <v>93</v>
      </c>
      <c r="B73" s="441"/>
      <c r="C73" s="441"/>
      <c r="D73" s="441"/>
      <c r="E73" s="441"/>
      <c r="F73" s="153"/>
      <c r="G73" s="154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7.25" customHeight="1">
      <c r="A74" s="440" t="s">
        <v>199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440"/>
      <c r="T74" s="440"/>
      <c r="U74" s="440"/>
      <c r="V74" s="440"/>
      <c r="W74" s="440"/>
    </row>
    <row r="75" spans="1:41" ht="25.5" customHeight="1">
      <c r="A75" s="439" t="s">
        <v>149</v>
      </c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</row>
    <row r="76" spans="1:41" ht="274.5" customHeight="1">
      <c r="A76" s="438" t="s">
        <v>94</v>
      </c>
      <c r="B76" s="438"/>
      <c r="C76" s="438"/>
      <c r="D76" s="438"/>
      <c r="E76" s="438"/>
      <c r="F76" s="438"/>
      <c r="G76" s="438"/>
      <c r="H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S76" s="438"/>
      <c r="T76" s="438"/>
      <c r="U76" s="438"/>
      <c r="V76" s="438"/>
      <c r="W76" s="438"/>
    </row>
    <row r="77" spans="1:41" hidden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8"/>
      <c r="P77" s="8"/>
      <c r="Q77" s="8"/>
      <c r="R77" s="8"/>
      <c r="S77" s="8"/>
      <c r="T77" s="8"/>
      <c r="U77" s="8"/>
      <c r="V77" s="8"/>
      <c r="W77" s="8"/>
    </row>
    <row r="78" spans="1:41" hidden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8"/>
      <c r="P78" s="8"/>
      <c r="Q78" s="8"/>
      <c r="R78" s="8"/>
      <c r="S78" s="8"/>
      <c r="T78" s="8"/>
      <c r="U78" s="8"/>
      <c r="V78" s="8"/>
      <c r="W78" s="8"/>
    </row>
    <row r="79" spans="1:41" ht="1.1499999999999999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8"/>
      <c r="P79" s="8"/>
      <c r="Q79" s="8"/>
      <c r="R79" s="8"/>
      <c r="S79" s="8"/>
      <c r="T79" s="8"/>
      <c r="U79" s="8"/>
      <c r="V79" s="8"/>
      <c r="W79" s="8"/>
    </row>
    <row r="80" spans="1:41" hidden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8"/>
      <c r="P80" s="8"/>
      <c r="Q80" s="8"/>
      <c r="R80" s="8"/>
      <c r="S80" s="8"/>
      <c r="T80" s="8"/>
      <c r="U80" s="8"/>
      <c r="V80" s="8"/>
      <c r="W80" s="8"/>
    </row>
    <row r="81" spans="1:23" ht="39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8"/>
      <c r="P81" s="8"/>
      <c r="Q81" s="8"/>
      <c r="R81" s="8"/>
      <c r="S81" s="8"/>
      <c r="T81" s="8"/>
      <c r="U81" s="8"/>
      <c r="V81" s="8"/>
      <c r="W81" s="8"/>
    </row>
    <row r="82" spans="1:2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8"/>
      <c r="P82" s="8"/>
      <c r="Q82" s="8"/>
      <c r="R82" s="8"/>
      <c r="S82" s="8"/>
      <c r="T82" s="8"/>
      <c r="U82" s="8"/>
      <c r="V82" s="8"/>
      <c r="W82" s="8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8"/>
      <c r="P83" s="8"/>
      <c r="Q83" s="8"/>
      <c r="R83" s="8"/>
      <c r="S83" s="8"/>
      <c r="T83" s="8"/>
      <c r="U83" s="8"/>
      <c r="V83" s="8"/>
      <c r="W83" s="8"/>
    </row>
    <row r="84" spans="1:2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8"/>
      <c r="P84" s="8"/>
      <c r="Q84" s="8"/>
      <c r="R84" s="8"/>
      <c r="S84" s="8"/>
      <c r="T84" s="8"/>
      <c r="U84" s="8"/>
      <c r="V84" s="8"/>
      <c r="W84" s="8"/>
    </row>
    <row r="85" spans="1:2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8"/>
      <c r="P85" s="8"/>
      <c r="Q85" s="8"/>
      <c r="R85" s="8"/>
      <c r="S85" s="8"/>
      <c r="T85" s="8"/>
      <c r="U85" s="8"/>
      <c r="V85" s="8"/>
      <c r="W85" s="8"/>
    </row>
    <row r="86" spans="1:2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8"/>
      <c r="P86" s="8"/>
      <c r="Q86" s="8"/>
      <c r="R86" s="8"/>
      <c r="S86" s="8"/>
      <c r="T86" s="8"/>
      <c r="U86" s="8"/>
      <c r="V86" s="8"/>
      <c r="W86" s="8"/>
    </row>
    <row r="87" spans="1:2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8"/>
      <c r="P87" s="8"/>
      <c r="Q87" s="8"/>
      <c r="R87" s="8"/>
      <c r="S87" s="8"/>
      <c r="T87" s="8"/>
      <c r="U87" s="8"/>
      <c r="V87" s="8"/>
      <c r="W87" s="8"/>
    </row>
    <row r="88" spans="1:2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8"/>
      <c r="P88" s="8"/>
      <c r="Q88" s="8"/>
      <c r="R88" s="8"/>
      <c r="S88" s="8"/>
      <c r="T88" s="8"/>
      <c r="U88" s="8"/>
      <c r="V88" s="8"/>
      <c r="W88" s="8"/>
    </row>
    <row r="89" spans="1:2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8"/>
      <c r="P89" s="8"/>
      <c r="Q89" s="8"/>
      <c r="R89" s="8"/>
      <c r="S89" s="8"/>
      <c r="T89" s="8"/>
      <c r="U89" s="8"/>
      <c r="V89" s="8"/>
      <c r="W89" s="8"/>
    </row>
    <row r="90" spans="1:2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8"/>
      <c r="P90" s="8"/>
      <c r="Q90" s="8"/>
      <c r="R90" s="8"/>
      <c r="S90" s="8"/>
      <c r="T90" s="8"/>
      <c r="U90" s="8"/>
      <c r="V90" s="8"/>
      <c r="W90" s="8"/>
    </row>
    <row r="91" spans="1:2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8"/>
      <c r="P91" s="8"/>
      <c r="Q91" s="8"/>
      <c r="R91" s="8"/>
      <c r="S91" s="8"/>
      <c r="T91" s="8"/>
      <c r="U91" s="8"/>
      <c r="V91" s="8"/>
      <c r="W91" s="8"/>
    </row>
    <row r="92" spans="1:2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8"/>
      <c r="P92" s="8"/>
      <c r="Q92" s="8"/>
      <c r="R92" s="8"/>
      <c r="S92" s="8"/>
      <c r="T92" s="8"/>
      <c r="U92" s="8"/>
      <c r="V92" s="8"/>
      <c r="W92" s="8"/>
    </row>
    <row r="93" spans="1:2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8"/>
      <c r="P93" s="8"/>
      <c r="Q93" s="8"/>
      <c r="R93" s="8"/>
      <c r="S93" s="8"/>
      <c r="T93" s="8"/>
      <c r="U93" s="8"/>
      <c r="V93" s="8"/>
      <c r="W93" s="8"/>
    </row>
    <row r="94" spans="1:2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8"/>
      <c r="Q94" s="8"/>
      <c r="R94" s="8"/>
      <c r="S94" s="8"/>
      <c r="T94" s="8"/>
      <c r="U94" s="8"/>
      <c r="V94" s="8"/>
      <c r="W94" s="8"/>
    </row>
    <row r="95" spans="1:2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8"/>
      <c r="Q95" s="8"/>
      <c r="R95" s="8"/>
      <c r="S95" s="8"/>
      <c r="T95" s="8"/>
      <c r="U95" s="8"/>
      <c r="V95" s="8"/>
      <c r="W95" s="8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13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13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13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13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13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13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13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13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13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13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13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13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13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13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13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13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13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>
      <c r="A113" s="7"/>
      <c r="B113" s="7"/>
      <c r="C113" s="8"/>
      <c r="D113" s="8"/>
      <c r="E113" s="8"/>
      <c r="F113" s="8"/>
      <c r="G113" s="8"/>
      <c r="H113" s="8"/>
      <c r="I113" s="8"/>
      <c r="J113" s="13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>
      <c r="A114" s="7"/>
      <c r="B114" s="7"/>
      <c r="C114" s="8"/>
      <c r="D114" s="8"/>
      <c r="E114" s="8"/>
      <c r="F114" s="8"/>
      <c r="G114" s="8"/>
      <c r="H114" s="8"/>
      <c r="I114" s="8"/>
      <c r="J114" s="13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>
      <c r="A115" s="7"/>
      <c r="B115" s="7"/>
      <c r="C115" s="8"/>
      <c r="D115" s="8"/>
      <c r="E115" s="8"/>
      <c r="F115" s="8"/>
      <c r="G115" s="8"/>
      <c r="H115" s="8"/>
      <c r="I115" s="8"/>
      <c r="J115" s="13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>
      <c r="A116" s="7"/>
      <c r="B116" s="7"/>
      <c r="C116" s="8"/>
      <c r="D116" s="8"/>
      <c r="E116" s="8"/>
      <c r="F116" s="8"/>
      <c r="G116" s="8"/>
      <c r="H116" s="8"/>
      <c r="I116" s="8"/>
      <c r="J116" s="13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>
      <c r="A117" s="7"/>
      <c r="B117" s="7"/>
      <c r="C117" s="8"/>
      <c r="D117" s="8"/>
      <c r="E117" s="8"/>
      <c r="F117" s="8"/>
      <c r="G117" s="8"/>
      <c r="H117" s="8"/>
      <c r="I117" s="8"/>
      <c r="J117" s="13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>
      <c r="A118" s="7"/>
      <c r="B118" s="7"/>
      <c r="C118" s="8"/>
      <c r="D118" s="8"/>
      <c r="E118" s="8"/>
      <c r="F118" s="8"/>
      <c r="G118" s="8"/>
      <c r="H118" s="8"/>
      <c r="I118" s="8"/>
      <c r="J118" s="13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>
      <c r="A119" s="7"/>
      <c r="B119" s="7"/>
      <c r="C119" s="8"/>
      <c r="D119" s="8"/>
      <c r="E119" s="8"/>
      <c r="F119" s="8"/>
      <c r="G119" s="8"/>
      <c r="H119" s="8"/>
      <c r="I119" s="8"/>
      <c r="J119" s="13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>
      <c r="A120" s="7"/>
      <c r="B120" s="7"/>
      <c r="C120" s="8"/>
      <c r="D120" s="8"/>
      <c r="E120" s="8"/>
      <c r="F120" s="8"/>
      <c r="G120" s="8"/>
      <c r="H120" s="8"/>
      <c r="I120" s="8"/>
      <c r="J120" s="13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>
      <c r="A121" s="7"/>
      <c r="B121" s="7"/>
      <c r="C121" s="8"/>
      <c r="D121" s="8"/>
      <c r="E121" s="8"/>
      <c r="F121" s="8"/>
      <c r="G121" s="8"/>
      <c r="H121" s="8"/>
      <c r="I121" s="8"/>
      <c r="J121" s="13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>
      <c r="A122" s="7"/>
      <c r="B122" s="7"/>
      <c r="C122" s="8"/>
      <c r="D122" s="8"/>
      <c r="E122" s="8"/>
      <c r="F122" s="8"/>
      <c r="G122" s="8"/>
      <c r="H122" s="8"/>
      <c r="I122" s="8"/>
      <c r="J122" s="13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>
      <c r="A123" s="7"/>
      <c r="B123" s="7"/>
      <c r="C123" s="8"/>
      <c r="D123" s="8"/>
      <c r="E123" s="8"/>
      <c r="F123" s="8"/>
      <c r="G123" s="8"/>
      <c r="H123" s="8"/>
      <c r="I123" s="8"/>
      <c r="J123" s="13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>
      <c r="A124" s="7"/>
      <c r="B124" s="7"/>
      <c r="C124" s="8"/>
      <c r="D124" s="8"/>
      <c r="E124" s="8"/>
      <c r="F124" s="8"/>
      <c r="G124" s="8"/>
      <c r="H124" s="8"/>
      <c r="I124" s="8"/>
      <c r="J124" s="13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>
      <c r="A125" s="7"/>
      <c r="B125" s="7"/>
      <c r="C125" s="8"/>
      <c r="D125" s="8"/>
      <c r="E125" s="8"/>
      <c r="F125" s="8"/>
      <c r="G125" s="8"/>
      <c r="H125" s="8"/>
      <c r="I125" s="8"/>
      <c r="J125" s="13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>
      <c r="A126" s="7"/>
      <c r="B126" s="7"/>
      <c r="C126" s="8"/>
      <c r="D126" s="8"/>
      <c r="E126" s="8"/>
      <c r="F126" s="8"/>
      <c r="G126" s="8"/>
      <c r="H126" s="8"/>
      <c r="I126" s="8"/>
      <c r="J126" s="13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>
      <c r="A127" s="7"/>
      <c r="B127" s="7"/>
      <c r="C127" s="8"/>
      <c r="D127" s="8"/>
      <c r="E127" s="8"/>
      <c r="F127" s="8"/>
      <c r="G127" s="8"/>
      <c r="H127" s="8"/>
      <c r="I127" s="8"/>
      <c r="J127" s="13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>
      <c r="A128" s="7"/>
      <c r="B128" s="7"/>
      <c r="C128" s="8"/>
      <c r="D128" s="8"/>
      <c r="E128" s="8"/>
      <c r="F128" s="8"/>
      <c r="G128" s="8"/>
      <c r="H128" s="8"/>
      <c r="I128" s="8"/>
      <c r="J128" s="13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>
      <c r="A129" s="7"/>
      <c r="B129" s="7"/>
      <c r="C129" s="8"/>
      <c r="D129" s="8"/>
      <c r="E129" s="8"/>
      <c r="F129" s="8"/>
      <c r="G129" s="8"/>
      <c r="H129" s="8"/>
      <c r="I129" s="8"/>
      <c r="J129" s="13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>
      <c r="A130" s="7"/>
      <c r="B130" s="7"/>
      <c r="C130" s="8"/>
      <c r="D130" s="8"/>
      <c r="E130" s="8"/>
      <c r="F130" s="8"/>
      <c r="G130" s="8"/>
      <c r="H130" s="8"/>
      <c r="I130" s="8"/>
      <c r="J130" s="13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>
      <c r="A131" s="7"/>
      <c r="B131" s="7"/>
      <c r="C131" s="8"/>
      <c r="D131" s="8"/>
      <c r="E131" s="8"/>
      <c r="F131" s="8"/>
      <c r="G131" s="8"/>
      <c r="H131" s="8"/>
      <c r="I131" s="8"/>
      <c r="J131" s="13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>
      <c r="A132" s="7"/>
      <c r="B132" s="7"/>
      <c r="C132" s="8"/>
      <c r="D132" s="8"/>
      <c r="E132" s="8"/>
      <c r="F132" s="8"/>
      <c r="G132" s="8"/>
      <c r="H132" s="8"/>
      <c r="I132" s="8"/>
      <c r="J132" s="13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>
      <c r="A133" s="7"/>
      <c r="B133" s="7"/>
      <c r="C133" s="8"/>
      <c r="D133" s="8"/>
      <c r="E133" s="8"/>
      <c r="F133" s="8"/>
      <c r="G133" s="8"/>
      <c r="H133" s="8"/>
      <c r="I133" s="8"/>
      <c r="J133" s="13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>
      <c r="A134" s="7"/>
      <c r="B134" s="7"/>
      <c r="C134" s="8"/>
      <c r="D134" s="8"/>
      <c r="E134" s="8"/>
      <c r="F134" s="8"/>
      <c r="G134" s="8"/>
      <c r="H134" s="8"/>
      <c r="I134" s="8"/>
      <c r="J134" s="13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>
      <c r="A135" s="7"/>
      <c r="B135" s="7"/>
      <c r="C135" s="8"/>
      <c r="D135" s="8"/>
      <c r="E135" s="8"/>
      <c r="F135" s="8"/>
      <c r="G135" s="8"/>
      <c r="H135" s="8"/>
      <c r="I135" s="8"/>
      <c r="J135" s="13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>
      <c r="A136" s="7"/>
      <c r="B136" s="7"/>
      <c r="C136" s="8"/>
      <c r="D136" s="8"/>
      <c r="E136" s="8"/>
      <c r="F136" s="8"/>
      <c r="G136" s="8"/>
      <c r="H136" s="8"/>
      <c r="I136" s="8"/>
      <c r="J136" s="13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>
      <c r="A137" s="4"/>
      <c r="B137" s="4"/>
      <c r="C137"/>
      <c r="F137"/>
      <c r="H137"/>
    </row>
    <row r="138" spans="1:23">
      <c r="A138" s="4"/>
      <c r="B138" s="4"/>
      <c r="C138"/>
      <c r="F138"/>
      <c r="H138"/>
    </row>
    <row r="139" spans="1:23">
      <c r="A139" s="4"/>
      <c r="B139" s="4"/>
      <c r="C139"/>
      <c r="F139"/>
      <c r="H139"/>
    </row>
    <row r="140" spans="1:23">
      <c r="A140" s="4"/>
      <c r="B140" s="4"/>
      <c r="C140"/>
      <c r="F140"/>
      <c r="H140"/>
    </row>
    <row r="141" spans="1:23">
      <c r="A141" s="4"/>
      <c r="B141" s="4"/>
      <c r="C141"/>
      <c r="F141"/>
      <c r="H141"/>
    </row>
    <row r="142" spans="1:23">
      <c r="A142" s="4"/>
      <c r="B142" s="4"/>
      <c r="C142"/>
      <c r="F142"/>
      <c r="H142"/>
    </row>
    <row r="143" spans="1:23">
      <c r="A143" s="4"/>
      <c r="B143" s="4"/>
      <c r="C143"/>
      <c r="F143"/>
      <c r="H143"/>
    </row>
    <row r="144" spans="1:23">
      <c r="A144" s="4"/>
      <c r="B144" s="4"/>
      <c r="C144"/>
      <c r="F144"/>
      <c r="H144"/>
    </row>
    <row r="145" spans="1:8">
      <c r="A145" s="4"/>
      <c r="B145" s="4"/>
      <c r="C145"/>
      <c r="F145"/>
      <c r="H145"/>
    </row>
    <row r="146" spans="1:8">
      <c r="A146" s="4"/>
      <c r="B146" s="4"/>
      <c r="C146"/>
      <c r="F146"/>
      <c r="H146"/>
    </row>
    <row r="147" spans="1:8">
      <c r="A147" s="4"/>
      <c r="B147" s="4"/>
      <c r="C147"/>
      <c r="F147"/>
      <c r="H147"/>
    </row>
    <row r="148" spans="1:8">
      <c r="A148" s="4"/>
      <c r="B148" s="4"/>
      <c r="C148"/>
      <c r="F148"/>
      <c r="H148"/>
    </row>
    <row r="149" spans="1:8">
      <c r="A149" s="4"/>
      <c r="B149" s="4"/>
      <c r="C149"/>
      <c r="F149"/>
      <c r="H149"/>
    </row>
    <row r="150" spans="1:8">
      <c r="A150" s="4"/>
      <c r="B150" s="4"/>
      <c r="C150"/>
      <c r="F150"/>
      <c r="H150"/>
    </row>
    <row r="151" spans="1:8">
      <c r="A151" s="4"/>
      <c r="B151" s="4"/>
      <c r="C151"/>
      <c r="F151"/>
      <c r="H151"/>
    </row>
    <row r="152" spans="1:8">
      <c r="A152" s="4"/>
      <c r="B152" s="4"/>
      <c r="C152"/>
      <c r="F152"/>
      <c r="H152"/>
    </row>
    <row r="153" spans="1:8">
      <c r="A153" s="4"/>
      <c r="B153" s="4"/>
      <c r="C153"/>
      <c r="F153"/>
      <c r="H153"/>
    </row>
    <row r="154" spans="1:8">
      <c r="A154" s="4"/>
      <c r="B154" s="4"/>
      <c r="C154"/>
      <c r="F154"/>
      <c r="H154"/>
    </row>
    <row r="155" spans="1:8">
      <c r="A155" s="4"/>
      <c r="B155" s="4"/>
      <c r="C155"/>
      <c r="F155"/>
      <c r="H155"/>
    </row>
    <row r="156" spans="1:8">
      <c r="A156" s="4"/>
      <c r="B156" s="4"/>
      <c r="C156"/>
      <c r="F156"/>
      <c r="H156"/>
    </row>
    <row r="157" spans="1:8">
      <c r="A157" s="4"/>
      <c r="B157" s="4"/>
      <c r="C157"/>
      <c r="F157"/>
      <c r="H157"/>
    </row>
    <row r="158" spans="1:8">
      <c r="A158" s="4"/>
      <c r="B158" s="4"/>
      <c r="C158"/>
      <c r="F158"/>
      <c r="H158"/>
    </row>
    <row r="159" spans="1:8">
      <c r="A159" s="4"/>
      <c r="B159" s="4"/>
      <c r="C159"/>
      <c r="F159"/>
      <c r="H159"/>
    </row>
    <row r="160" spans="1:8">
      <c r="A160" s="4"/>
      <c r="B160" s="4"/>
      <c r="C160"/>
      <c r="F160"/>
      <c r="H160"/>
    </row>
    <row r="161" spans="1:8">
      <c r="A161" s="4"/>
      <c r="B161" s="4"/>
      <c r="C161"/>
      <c r="F161"/>
      <c r="H161"/>
    </row>
    <row r="162" spans="1:8">
      <c r="A162" s="4"/>
      <c r="B162" s="4"/>
      <c r="C162"/>
      <c r="F162"/>
      <c r="H162"/>
    </row>
    <row r="163" spans="1:8">
      <c r="A163" s="4"/>
      <c r="B163" s="4"/>
      <c r="C163"/>
      <c r="F163"/>
      <c r="H163"/>
    </row>
    <row r="164" spans="1:8">
      <c r="A164" s="4"/>
      <c r="B164" s="4"/>
      <c r="C164"/>
      <c r="F164"/>
      <c r="H164"/>
    </row>
    <row r="165" spans="1:8">
      <c r="A165" s="4"/>
      <c r="B165" s="4"/>
      <c r="C165"/>
      <c r="F165"/>
      <c r="H165"/>
    </row>
    <row r="166" spans="1:8">
      <c r="A166" s="4"/>
      <c r="B166" s="4"/>
      <c r="C166"/>
      <c r="F166"/>
      <c r="H166"/>
    </row>
    <row r="167" spans="1:8">
      <c r="A167" s="4"/>
      <c r="B167" s="4"/>
      <c r="C167"/>
      <c r="F167"/>
      <c r="H167"/>
    </row>
    <row r="168" spans="1:8">
      <c r="A168" s="4"/>
      <c r="B168" s="4"/>
      <c r="C168"/>
      <c r="F168"/>
      <c r="H168"/>
    </row>
    <row r="169" spans="1:8">
      <c r="A169" s="4"/>
      <c r="B169" s="4"/>
      <c r="C169"/>
      <c r="F169"/>
      <c r="H169"/>
    </row>
    <row r="170" spans="1:8">
      <c r="A170" s="4"/>
      <c r="B170" s="4"/>
      <c r="C170"/>
      <c r="F170"/>
      <c r="H170"/>
    </row>
    <row r="171" spans="1:8">
      <c r="A171" s="4"/>
      <c r="B171" s="4"/>
      <c r="C171"/>
      <c r="F171"/>
      <c r="H171"/>
    </row>
    <row r="172" spans="1:8">
      <c r="A172" s="4"/>
      <c r="B172" s="4"/>
      <c r="C172"/>
      <c r="F172"/>
      <c r="H172"/>
    </row>
    <row r="173" spans="1:8">
      <c r="A173" s="4"/>
      <c r="B173" s="4"/>
      <c r="C173"/>
      <c r="F173"/>
      <c r="H173"/>
    </row>
    <row r="174" spans="1:8">
      <c r="A174" s="4"/>
      <c r="B174" s="4"/>
      <c r="C174"/>
      <c r="F174"/>
      <c r="H174"/>
    </row>
    <row r="175" spans="1:8">
      <c r="A175" s="4"/>
      <c r="B175" s="4"/>
      <c r="C175"/>
      <c r="F175"/>
      <c r="H175"/>
    </row>
    <row r="176" spans="1:8">
      <c r="A176" s="4"/>
      <c r="B176" s="4"/>
      <c r="C176"/>
      <c r="F176"/>
      <c r="H176"/>
    </row>
    <row r="177" spans="1:8">
      <c r="A177" s="4"/>
      <c r="B177" s="4"/>
      <c r="C177"/>
      <c r="F177"/>
      <c r="H177"/>
    </row>
    <row r="178" spans="1:8">
      <c r="A178" s="4"/>
      <c r="B178" s="4"/>
      <c r="C178"/>
      <c r="F178"/>
      <c r="H178"/>
    </row>
    <row r="179" spans="1:8">
      <c r="A179" s="4"/>
      <c r="B179" s="4"/>
      <c r="C179"/>
      <c r="F179"/>
      <c r="H179"/>
    </row>
    <row r="180" spans="1:8">
      <c r="A180" s="4"/>
      <c r="B180" s="4"/>
      <c r="C180"/>
      <c r="F180"/>
      <c r="H180"/>
    </row>
    <row r="181" spans="1:8">
      <c r="A181" s="4"/>
      <c r="B181" s="4"/>
      <c r="C181"/>
      <c r="F181"/>
      <c r="H181"/>
    </row>
    <row r="182" spans="1:8">
      <c r="A182" s="4"/>
      <c r="B182" s="4"/>
      <c r="C182"/>
      <c r="F182"/>
      <c r="H182"/>
    </row>
    <row r="183" spans="1:8">
      <c r="A183" s="4"/>
      <c r="B183" s="4"/>
      <c r="C183"/>
      <c r="F183"/>
      <c r="H183"/>
    </row>
    <row r="184" spans="1:8">
      <c r="A184" s="4"/>
      <c r="B184" s="4"/>
      <c r="C184"/>
      <c r="F184"/>
      <c r="H184"/>
    </row>
    <row r="185" spans="1:8">
      <c r="A185" s="4"/>
      <c r="B185" s="4"/>
      <c r="C185"/>
      <c r="F185"/>
      <c r="H185"/>
    </row>
    <row r="186" spans="1:8">
      <c r="A186" s="4"/>
      <c r="B186" s="4"/>
      <c r="C186"/>
      <c r="F186"/>
      <c r="H186"/>
    </row>
    <row r="187" spans="1:8">
      <c r="A187" s="4"/>
      <c r="B187" s="4"/>
      <c r="C187"/>
      <c r="F187"/>
      <c r="H187"/>
    </row>
    <row r="188" spans="1:8">
      <c r="A188" s="4"/>
      <c r="B188" s="4"/>
      <c r="C188"/>
      <c r="F188"/>
      <c r="H188"/>
    </row>
    <row r="189" spans="1:8">
      <c r="A189" s="4"/>
      <c r="B189" s="4"/>
      <c r="C189"/>
      <c r="F189"/>
      <c r="H189"/>
    </row>
    <row r="190" spans="1:8">
      <c r="A190" s="4"/>
      <c r="B190" s="4"/>
      <c r="C190"/>
      <c r="F190"/>
      <c r="H190"/>
    </row>
    <row r="191" spans="1:8">
      <c r="A191" s="4"/>
      <c r="B191" s="4"/>
      <c r="C191"/>
      <c r="F191"/>
      <c r="H191"/>
    </row>
    <row r="192" spans="1:8">
      <c r="A192" s="4"/>
      <c r="B192" s="4"/>
      <c r="C192"/>
      <c r="F192"/>
      <c r="H192"/>
    </row>
    <row r="193" spans="1:8">
      <c r="A193" s="4"/>
      <c r="B193" s="4"/>
      <c r="C193"/>
      <c r="F193"/>
      <c r="H193"/>
    </row>
    <row r="194" spans="1:8">
      <c r="A194" s="4"/>
      <c r="B194" s="4"/>
      <c r="C194"/>
      <c r="F194"/>
      <c r="H194"/>
    </row>
    <row r="195" spans="1:8">
      <c r="A195" s="4"/>
      <c r="B195" s="4"/>
      <c r="C195"/>
      <c r="F195"/>
      <c r="H195"/>
    </row>
    <row r="196" spans="1:8">
      <c r="A196" s="4"/>
      <c r="B196" s="4"/>
      <c r="C196"/>
      <c r="F196"/>
      <c r="H196"/>
    </row>
    <row r="197" spans="1:8">
      <c r="A197" s="4"/>
      <c r="B197" s="4"/>
      <c r="C197"/>
      <c r="F197"/>
      <c r="H197"/>
    </row>
    <row r="198" spans="1:8">
      <c r="A198" s="4"/>
      <c r="B198" s="4"/>
      <c r="C198"/>
      <c r="F198"/>
      <c r="H198"/>
    </row>
    <row r="199" spans="1:8">
      <c r="A199" s="4"/>
      <c r="B199" s="4"/>
      <c r="C199"/>
      <c r="F199"/>
      <c r="H199"/>
    </row>
    <row r="200" spans="1:8">
      <c r="A200" s="4"/>
      <c r="B200" s="4"/>
      <c r="C200"/>
      <c r="F200"/>
      <c r="H200"/>
    </row>
    <row r="201" spans="1:8">
      <c r="A201" s="4"/>
      <c r="B201" s="4"/>
      <c r="C201"/>
      <c r="F201"/>
      <c r="H201"/>
    </row>
    <row r="202" spans="1:8">
      <c r="A202" s="4"/>
      <c r="B202" s="4"/>
      <c r="C202"/>
      <c r="F202"/>
      <c r="H202"/>
    </row>
    <row r="203" spans="1:8">
      <c r="A203" s="4"/>
      <c r="B203" s="4"/>
      <c r="C203"/>
      <c r="F203"/>
      <c r="H203"/>
    </row>
    <row r="204" spans="1:8">
      <c r="A204" s="4"/>
      <c r="B204" s="4"/>
      <c r="C204"/>
      <c r="F204"/>
      <c r="H204"/>
    </row>
    <row r="205" spans="1:8">
      <c r="A205" s="4"/>
      <c r="B205" s="4"/>
      <c r="C205"/>
      <c r="F205"/>
      <c r="H205"/>
    </row>
    <row r="206" spans="1:8">
      <c r="A206" s="4"/>
      <c r="B206" s="4"/>
      <c r="C206"/>
      <c r="F206"/>
      <c r="H206"/>
    </row>
    <row r="207" spans="1:8">
      <c r="A207" s="4"/>
      <c r="B207" s="4"/>
      <c r="C207"/>
      <c r="F207"/>
      <c r="H207"/>
    </row>
    <row r="208" spans="1:8">
      <c r="A208" s="4"/>
      <c r="B208" s="4"/>
      <c r="C208"/>
      <c r="F208"/>
      <c r="H208"/>
    </row>
    <row r="209" spans="1:8">
      <c r="A209" s="4"/>
      <c r="B209" s="4"/>
      <c r="C209"/>
      <c r="F209"/>
      <c r="H209"/>
    </row>
    <row r="210" spans="1:8">
      <c r="A210" s="4"/>
      <c r="B210" s="4"/>
      <c r="C210"/>
      <c r="F210"/>
      <c r="H210"/>
    </row>
    <row r="211" spans="1:8">
      <c r="A211" s="4"/>
      <c r="B211" s="4"/>
      <c r="C211"/>
      <c r="F211"/>
      <c r="H211"/>
    </row>
    <row r="212" spans="1:8">
      <c r="A212" s="4"/>
      <c r="B212" s="4"/>
      <c r="C212"/>
      <c r="F212"/>
      <c r="H212"/>
    </row>
    <row r="213" spans="1:8">
      <c r="A213" s="4"/>
      <c r="B213" s="4"/>
      <c r="C213"/>
      <c r="F213"/>
      <c r="H213"/>
    </row>
    <row r="214" spans="1:8">
      <c r="A214" s="4"/>
      <c r="B214" s="4"/>
      <c r="C214"/>
      <c r="F214"/>
      <c r="H214"/>
    </row>
    <row r="215" spans="1:8">
      <c r="A215" s="4"/>
      <c r="B215" s="4"/>
      <c r="C215"/>
      <c r="F215"/>
      <c r="H215"/>
    </row>
    <row r="216" spans="1:8">
      <c r="A216" s="4"/>
      <c r="B216" s="4"/>
      <c r="C216"/>
      <c r="F216"/>
      <c r="H216"/>
    </row>
    <row r="217" spans="1:8">
      <c r="A217" s="4"/>
      <c r="B217" s="4"/>
      <c r="C217"/>
      <c r="F217"/>
      <c r="H217"/>
    </row>
    <row r="218" spans="1:8">
      <c r="A218" s="4"/>
      <c r="B218" s="4"/>
      <c r="C218"/>
      <c r="F218"/>
      <c r="H218"/>
    </row>
    <row r="219" spans="1:8">
      <c r="A219" s="4"/>
      <c r="B219" s="4"/>
      <c r="C219"/>
      <c r="F219"/>
      <c r="H219"/>
    </row>
    <row r="220" spans="1:8">
      <c r="A220" s="4"/>
      <c r="B220" s="4"/>
      <c r="C220"/>
      <c r="F220"/>
      <c r="H220"/>
    </row>
    <row r="221" spans="1:8">
      <c r="A221" s="4"/>
      <c r="B221" s="4"/>
      <c r="C221"/>
      <c r="F221"/>
      <c r="H221"/>
    </row>
    <row r="222" spans="1:8">
      <c r="A222" s="4"/>
      <c r="B222" s="4"/>
      <c r="C222"/>
      <c r="F222"/>
      <c r="H222"/>
    </row>
    <row r="223" spans="1:8">
      <c r="A223" s="4"/>
      <c r="B223" s="4"/>
      <c r="C223"/>
      <c r="F223"/>
      <c r="H223"/>
    </row>
    <row r="224" spans="1:8">
      <c r="A224" s="4"/>
      <c r="B224" s="4"/>
      <c r="C224"/>
      <c r="F224"/>
      <c r="H224"/>
    </row>
    <row r="225" spans="1:8">
      <c r="A225" s="4"/>
      <c r="B225" s="4"/>
      <c r="C225"/>
      <c r="F225"/>
      <c r="H225"/>
    </row>
    <row r="226" spans="1:8">
      <c r="A226" s="4"/>
      <c r="B226" s="4"/>
      <c r="C226"/>
      <c r="F226"/>
      <c r="H226"/>
    </row>
    <row r="227" spans="1:8">
      <c r="A227" s="4"/>
      <c r="B227" s="4"/>
      <c r="C227"/>
      <c r="F227"/>
      <c r="H227"/>
    </row>
    <row r="228" spans="1:8">
      <c r="A228" s="4"/>
      <c r="B228" s="4"/>
      <c r="C228"/>
      <c r="F228"/>
      <c r="H228"/>
    </row>
    <row r="229" spans="1:8">
      <c r="A229" s="4"/>
      <c r="B229" s="4"/>
      <c r="C229"/>
      <c r="F229"/>
      <c r="H229"/>
    </row>
    <row r="230" spans="1:8">
      <c r="A230" s="4"/>
      <c r="B230" s="4"/>
      <c r="C230"/>
      <c r="F230"/>
      <c r="H230"/>
    </row>
    <row r="231" spans="1:8">
      <c r="A231" s="4"/>
      <c r="B231" s="4"/>
      <c r="C231"/>
      <c r="F231"/>
      <c r="H231"/>
    </row>
    <row r="232" spans="1:8">
      <c r="A232" s="4"/>
      <c r="B232" s="4"/>
      <c r="C232"/>
      <c r="F232"/>
      <c r="H232"/>
    </row>
    <row r="233" spans="1:8">
      <c r="A233" s="4"/>
      <c r="B233" s="4"/>
      <c r="C233"/>
      <c r="F233"/>
      <c r="H233"/>
    </row>
    <row r="234" spans="1:8">
      <c r="A234" s="4"/>
      <c r="B234" s="4"/>
      <c r="C234"/>
      <c r="F234"/>
      <c r="H234"/>
    </row>
    <row r="235" spans="1:8">
      <c r="A235" s="4"/>
      <c r="B235" s="4"/>
      <c r="C235"/>
      <c r="F235"/>
      <c r="H235"/>
    </row>
    <row r="236" spans="1:8">
      <c r="A236" s="4"/>
      <c r="B236" s="4"/>
      <c r="C236"/>
      <c r="F236"/>
      <c r="H236"/>
    </row>
    <row r="237" spans="1:8">
      <c r="A237" s="4"/>
      <c r="B237" s="4"/>
      <c r="C237"/>
      <c r="F237"/>
      <c r="H237"/>
    </row>
    <row r="238" spans="1:8">
      <c r="A238" s="4"/>
      <c r="B238" s="4"/>
      <c r="C238"/>
      <c r="F238"/>
      <c r="H238"/>
    </row>
    <row r="239" spans="1:8">
      <c r="A239" s="4"/>
      <c r="B239" s="4"/>
      <c r="C239"/>
      <c r="F239"/>
      <c r="H239"/>
    </row>
    <row r="240" spans="1:8">
      <c r="A240" s="4"/>
      <c r="B240" s="4"/>
      <c r="C240"/>
      <c r="F240"/>
      <c r="H240"/>
    </row>
    <row r="241" spans="1:8">
      <c r="A241" s="4"/>
      <c r="B241" s="4"/>
      <c r="C241"/>
      <c r="F241"/>
      <c r="H241"/>
    </row>
    <row r="242" spans="1:8">
      <c r="A242" s="4"/>
      <c r="B242" s="4"/>
      <c r="C242"/>
      <c r="F242"/>
      <c r="H242"/>
    </row>
    <row r="243" spans="1:8">
      <c r="A243" s="4"/>
      <c r="B243" s="4"/>
      <c r="C243"/>
      <c r="F243"/>
      <c r="H243"/>
    </row>
    <row r="244" spans="1:8">
      <c r="A244" s="4"/>
      <c r="B244" s="4"/>
      <c r="C244"/>
      <c r="F244"/>
      <c r="H244"/>
    </row>
    <row r="245" spans="1:8">
      <c r="A245" s="4"/>
      <c r="B245" s="4"/>
      <c r="C245"/>
      <c r="F245"/>
      <c r="H245"/>
    </row>
    <row r="246" spans="1:8">
      <c r="A246" s="4"/>
      <c r="B246" s="4"/>
      <c r="C246"/>
      <c r="F246"/>
      <c r="H246"/>
    </row>
    <row r="247" spans="1:8">
      <c r="A247" s="4"/>
      <c r="B247" s="4"/>
      <c r="C247"/>
      <c r="F247"/>
      <c r="H247"/>
    </row>
    <row r="248" spans="1:8">
      <c r="A248" s="4"/>
      <c r="B248" s="4"/>
      <c r="C248"/>
      <c r="F248"/>
      <c r="H248"/>
    </row>
    <row r="249" spans="1:8">
      <c r="A249" s="4"/>
      <c r="B249" s="4"/>
      <c r="C249"/>
      <c r="F249"/>
      <c r="H249"/>
    </row>
    <row r="250" spans="1:8">
      <c r="A250" s="4"/>
      <c r="B250" s="4"/>
      <c r="C250"/>
      <c r="F250"/>
      <c r="H250"/>
    </row>
    <row r="251" spans="1:8">
      <c r="A251" s="4"/>
      <c r="B251" s="4"/>
      <c r="C251"/>
      <c r="F251"/>
      <c r="H251"/>
    </row>
    <row r="252" spans="1:8">
      <c r="A252" s="4"/>
      <c r="B252" s="4"/>
      <c r="C252"/>
      <c r="F252"/>
      <c r="H252"/>
    </row>
    <row r="253" spans="1:8">
      <c r="A253" s="4"/>
      <c r="B253" s="4"/>
      <c r="C253"/>
      <c r="F253"/>
      <c r="H253"/>
    </row>
    <row r="254" spans="1:8">
      <c r="A254" s="4"/>
      <c r="B254" s="4"/>
      <c r="C254"/>
      <c r="F254"/>
      <c r="H254"/>
    </row>
    <row r="255" spans="1:8">
      <c r="A255" s="4"/>
      <c r="B255" s="4"/>
      <c r="C255"/>
      <c r="F255"/>
      <c r="H255"/>
    </row>
    <row r="256" spans="1:8">
      <c r="A256" s="4"/>
      <c r="B256" s="4"/>
      <c r="C256"/>
      <c r="F256"/>
      <c r="H256"/>
    </row>
    <row r="257" spans="1:8">
      <c r="A257" s="4"/>
      <c r="B257" s="4"/>
      <c r="C257"/>
      <c r="F257"/>
      <c r="H257"/>
    </row>
    <row r="258" spans="1:8">
      <c r="A258" s="4"/>
      <c r="B258" s="4"/>
      <c r="C258"/>
      <c r="F258"/>
      <c r="H258"/>
    </row>
    <row r="259" spans="1:8">
      <c r="A259" s="4"/>
      <c r="B259" s="4"/>
      <c r="C259"/>
      <c r="F259"/>
      <c r="H259"/>
    </row>
    <row r="260" spans="1:8">
      <c r="A260" s="4"/>
      <c r="B260" s="4"/>
      <c r="C260"/>
      <c r="F260"/>
      <c r="H260"/>
    </row>
    <row r="261" spans="1:8">
      <c r="A261" s="4"/>
      <c r="B261" s="4"/>
      <c r="C261"/>
      <c r="F261"/>
      <c r="H261"/>
    </row>
    <row r="262" spans="1:8">
      <c r="A262" s="4"/>
      <c r="B262" s="4"/>
      <c r="C262"/>
      <c r="F262"/>
      <c r="H262"/>
    </row>
    <row r="263" spans="1:8">
      <c r="A263" s="4"/>
      <c r="B263" s="4"/>
      <c r="C263"/>
      <c r="F263"/>
      <c r="H263"/>
    </row>
    <row r="264" spans="1:8">
      <c r="A264" s="4"/>
      <c r="B264" s="4"/>
      <c r="C264"/>
      <c r="F264"/>
      <c r="H264"/>
    </row>
    <row r="265" spans="1:8">
      <c r="A265" s="4"/>
      <c r="B265" s="4"/>
      <c r="C265"/>
      <c r="F265"/>
      <c r="H265"/>
    </row>
    <row r="266" spans="1:8">
      <c r="A266" s="4"/>
      <c r="B266" s="4"/>
      <c r="C266"/>
      <c r="F266"/>
      <c r="H266"/>
    </row>
    <row r="267" spans="1:8">
      <c r="A267" s="4"/>
      <c r="B267" s="4"/>
      <c r="C267"/>
      <c r="F267"/>
      <c r="H267"/>
    </row>
    <row r="268" spans="1:8">
      <c r="A268" s="4"/>
      <c r="B268" s="4"/>
      <c r="C268"/>
      <c r="F268"/>
      <c r="H268"/>
    </row>
    <row r="269" spans="1:8">
      <c r="A269" s="4"/>
      <c r="B269" s="4"/>
      <c r="C269"/>
      <c r="F269"/>
      <c r="H269"/>
    </row>
    <row r="270" spans="1:8">
      <c r="A270" s="4"/>
      <c r="B270" s="4"/>
      <c r="C270"/>
      <c r="F270"/>
      <c r="H270"/>
    </row>
    <row r="271" spans="1:8">
      <c r="A271" s="4"/>
      <c r="B271" s="4"/>
      <c r="C271"/>
      <c r="F271"/>
      <c r="H271"/>
    </row>
    <row r="272" spans="1:8">
      <c r="A272" s="4"/>
      <c r="B272" s="4"/>
      <c r="C272"/>
      <c r="F272"/>
      <c r="H272"/>
    </row>
    <row r="273" spans="1:8">
      <c r="A273" s="4"/>
      <c r="B273" s="4"/>
      <c r="C273"/>
      <c r="F273"/>
      <c r="H273"/>
    </row>
    <row r="274" spans="1:8">
      <c r="A274" s="4"/>
      <c r="B274" s="4"/>
      <c r="C274"/>
      <c r="F274"/>
      <c r="H274"/>
    </row>
    <row r="275" spans="1:8">
      <c r="A275" s="4"/>
      <c r="B275" s="4"/>
      <c r="C275"/>
      <c r="F275"/>
      <c r="H275"/>
    </row>
    <row r="276" spans="1:8">
      <c r="A276" s="4"/>
      <c r="B276" s="4"/>
      <c r="C276"/>
      <c r="F276"/>
      <c r="H276"/>
    </row>
    <row r="277" spans="1:8">
      <c r="A277" s="4"/>
      <c r="B277" s="4"/>
      <c r="C277"/>
      <c r="F277"/>
      <c r="H277"/>
    </row>
    <row r="278" spans="1:8">
      <c r="A278" s="4"/>
      <c r="B278" s="4"/>
      <c r="C278"/>
      <c r="F278"/>
      <c r="H278"/>
    </row>
    <row r="279" spans="1:8">
      <c r="A279" s="4"/>
      <c r="B279" s="4"/>
      <c r="C279"/>
      <c r="F279"/>
      <c r="H279"/>
    </row>
    <row r="280" spans="1:8">
      <c r="A280" s="4"/>
      <c r="B280" s="4"/>
      <c r="C280"/>
      <c r="F280"/>
      <c r="H280"/>
    </row>
    <row r="281" spans="1:8">
      <c r="A281" s="4"/>
      <c r="B281" s="4"/>
      <c r="C281"/>
      <c r="F281"/>
      <c r="H281"/>
    </row>
    <row r="282" spans="1:8">
      <c r="A282" s="4"/>
      <c r="B282" s="4"/>
      <c r="C282"/>
      <c r="F282"/>
      <c r="H282"/>
    </row>
    <row r="283" spans="1:8">
      <c r="A283" s="4"/>
      <c r="B283" s="4"/>
      <c r="C283"/>
      <c r="F283"/>
      <c r="H283"/>
    </row>
    <row r="284" spans="1:8">
      <c r="A284" s="4"/>
      <c r="B284" s="4"/>
      <c r="C284"/>
      <c r="F284"/>
      <c r="H284"/>
    </row>
    <row r="285" spans="1:8">
      <c r="A285" s="4"/>
      <c r="B285" s="4"/>
      <c r="C285"/>
      <c r="F285"/>
      <c r="H285"/>
    </row>
    <row r="286" spans="1:8">
      <c r="A286" s="4"/>
      <c r="B286" s="4"/>
      <c r="C286"/>
      <c r="F286"/>
      <c r="H286"/>
    </row>
    <row r="287" spans="1:8">
      <c r="A287" s="4"/>
      <c r="B287" s="4"/>
      <c r="C287"/>
      <c r="F287"/>
      <c r="H287"/>
    </row>
    <row r="288" spans="1:8">
      <c r="A288" s="4"/>
      <c r="B288" s="4"/>
      <c r="C288"/>
      <c r="F288"/>
      <c r="H288"/>
    </row>
    <row r="289" spans="1:8">
      <c r="A289" s="4"/>
      <c r="B289" s="4"/>
      <c r="C289"/>
      <c r="F289"/>
      <c r="H289"/>
    </row>
    <row r="290" spans="1:8">
      <c r="A290" s="4"/>
      <c r="B290" s="4"/>
      <c r="C290"/>
      <c r="F290"/>
      <c r="H290"/>
    </row>
    <row r="291" spans="1:8">
      <c r="A291" s="4"/>
      <c r="B291" s="4"/>
      <c r="C291"/>
      <c r="F291"/>
      <c r="H291"/>
    </row>
    <row r="292" spans="1:8">
      <c r="A292" s="4"/>
      <c r="B292" s="4"/>
      <c r="C292"/>
      <c r="F292"/>
      <c r="H292"/>
    </row>
    <row r="293" spans="1:8">
      <c r="A293" s="4"/>
      <c r="B293" s="4"/>
      <c r="C293"/>
      <c r="F293"/>
      <c r="H293"/>
    </row>
    <row r="294" spans="1:8">
      <c r="A294" s="4"/>
      <c r="B294" s="4"/>
      <c r="C294"/>
      <c r="F294"/>
      <c r="H294"/>
    </row>
    <row r="295" spans="1:8">
      <c r="A295" s="4"/>
      <c r="B295" s="4"/>
      <c r="C295"/>
      <c r="F295"/>
      <c r="H295"/>
    </row>
    <row r="296" spans="1:8">
      <c r="A296" s="4"/>
      <c r="B296" s="4"/>
      <c r="C296"/>
      <c r="F296"/>
      <c r="H296"/>
    </row>
    <row r="297" spans="1:8">
      <c r="A297" s="4"/>
      <c r="B297" s="4"/>
      <c r="C297"/>
      <c r="F297"/>
      <c r="H297"/>
    </row>
    <row r="298" spans="1:8">
      <c r="A298" s="4"/>
      <c r="B298" s="4"/>
      <c r="C298"/>
      <c r="F298"/>
      <c r="H298"/>
    </row>
    <row r="299" spans="1:8">
      <c r="A299" s="4"/>
      <c r="B299" s="4"/>
      <c r="C299"/>
      <c r="F299"/>
      <c r="H299"/>
    </row>
    <row r="300" spans="1:8">
      <c r="A300" s="4"/>
      <c r="B300" s="4"/>
      <c r="C300"/>
      <c r="F300"/>
      <c r="H300"/>
    </row>
    <row r="301" spans="1:8">
      <c r="A301" s="4"/>
      <c r="B301" s="4"/>
      <c r="C301"/>
      <c r="F301"/>
      <c r="H301"/>
    </row>
    <row r="302" spans="1:8">
      <c r="A302" s="4"/>
      <c r="B302" s="4"/>
      <c r="C302"/>
      <c r="F302"/>
      <c r="H302"/>
    </row>
    <row r="303" spans="1:8">
      <c r="A303" s="4"/>
      <c r="B303" s="4"/>
      <c r="C303"/>
      <c r="F303"/>
      <c r="H303"/>
    </row>
    <row r="304" spans="1:8">
      <c r="A304" s="4"/>
      <c r="B304" s="4"/>
      <c r="C304"/>
      <c r="F304"/>
      <c r="H304"/>
    </row>
    <row r="305" spans="1:8">
      <c r="A305" s="4"/>
      <c r="B305" s="4"/>
      <c r="C305"/>
      <c r="F305"/>
      <c r="H305"/>
    </row>
    <row r="306" spans="1:8">
      <c r="A306" s="4"/>
      <c r="B306" s="4"/>
      <c r="C306"/>
      <c r="F306"/>
      <c r="H306"/>
    </row>
    <row r="307" spans="1:8">
      <c r="A307" s="4"/>
      <c r="B307" s="4"/>
      <c r="C307"/>
      <c r="F307"/>
      <c r="H307"/>
    </row>
    <row r="308" spans="1:8">
      <c r="A308" s="4"/>
      <c r="B308" s="4"/>
      <c r="C308"/>
      <c r="F308"/>
      <c r="H308"/>
    </row>
    <row r="309" spans="1:8">
      <c r="A309" s="4"/>
      <c r="B309" s="4"/>
      <c r="C309"/>
      <c r="F309"/>
      <c r="H309"/>
    </row>
    <row r="310" spans="1:8">
      <c r="A310" s="4"/>
      <c r="B310" s="4"/>
      <c r="C310"/>
      <c r="F310"/>
      <c r="H310"/>
    </row>
    <row r="311" spans="1:8">
      <c r="A311" s="4"/>
      <c r="B311" s="4"/>
      <c r="C311"/>
      <c r="F311"/>
      <c r="H311"/>
    </row>
    <row r="312" spans="1:8">
      <c r="A312" s="4"/>
      <c r="B312" s="4"/>
      <c r="C312"/>
      <c r="F312"/>
      <c r="H312"/>
    </row>
    <row r="313" spans="1:8">
      <c r="A313" s="4"/>
      <c r="B313" s="4"/>
      <c r="C313"/>
      <c r="F313"/>
      <c r="H313"/>
    </row>
    <row r="314" spans="1:8">
      <c r="A314" s="4"/>
      <c r="B314" s="4"/>
      <c r="C314"/>
      <c r="F314"/>
      <c r="H314"/>
    </row>
    <row r="315" spans="1:8">
      <c r="A315" s="4"/>
      <c r="B315" s="4"/>
      <c r="C315"/>
      <c r="F315"/>
      <c r="H315"/>
    </row>
    <row r="316" spans="1:8">
      <c r="A316" s="4"/>
      <c r="B316" s="4"/>
      <c r="C316"/>
      <c r="F316"/>
      <c r="H316"/>
    </row>
    <row r="317" spans="1:8">
      <c r="A317" s="4"/>
      <c r="B317" s="4"/>
      <c r="C317"/>
      <c r="F317"/>
      <c r="H317"/>
    </row>
    <row r="318" spans="1:8">
      <c r="A318" s="4"/>
      <c r="B318" s="4"/>
      <c r="C318"/>
      <c r="F318"/>
      <c r="H318"/>
    </row>
    <row r="319" spans="1:8">
      <c r="A319" s="4"/>
      <c r="B319" s="4"/>
      <c r="C319"/>
      <c r="F319"/>
      <c r="H319"/>
    </row>
    <row r="320" spans="1:8">
      <c r="A320" s="4"/>
      <c r="B320" s="4"/>
      <c r="C320"/>
      <c r="F320"/>
      <c r="H320"/>
    </row>
    <row r="321" spans="1:8">
      <c r="A321" s="4"/>
      <c r="B321" s="4"/>
      <c r="C321"/>
      <c r="F321"/>
      <c r="H321"/>
    </row>
    <row r="322" spans="1:8">
      <c r="A322" s="4"/>
      <c r="B322" s="4"/>
      <c r="C322"/>
      <c r="F322"/>
      <c r="H322"/>
    </row>
    <row r="323" spans="1:8">
      <c r="A323" s="4"/>
      <c r="B323" s="4"/>
      <c r="C323"/>
      <c r="F323"/>
      <c r="H323"/>
    </row>
    <row r="324" spans="1:8">
      <c r="A324" s="4"/>
      <c r="B324" s="4"/>
      <c r="C324"/>
      <c r="F324"/>
      <c r="H324"/>
    </row>
    <row r="325" spans="1:8">
      <c r="A325" s="4"/>
      <c r="B325" s="4"/>
      <c r="C325"/>
      <c r="F325"/>
      <c r="H325"/>
    </row>
    <row r="326" spans="1:8">
      <c r="A326" s="4"/>
      <c r="B326" s="4"/>
      <c r="C326"/>
      <c r="F326"/>
      <c r="H326"/>
    </row>
    <row r="327" spans="1:8">
      <c r="A327" s="4"/>
      <c r="B327" s="4"/>
      <c r="C327"/>
      <c r="F327"/>
      <c r="H327"/>
    </row>
    <row r="328" spans="1:8">
      <c r="A328" s="4"/>
      <c r="B328" s="4"/>
      <c r="C328"/>
      <c r="F328"/>
      <c r="H328"/>
    </row>
    <row r="329" spans="1:8">
      <c r="A329" s="4"/>
      <c r="B329" s="4"/>
      <c r="C329"/>
      <c r="F329"/>
      <c r="H329"/>
    </row>
    <row r="330" spans="1:8">
      <c r="A330" s="4"/>
      <c r="B330" s="4"/>
      <c r="C330"/>
      <c r="F330"/>
      <c r="H330"/>
    </row>
    <row r="331" spans="1:8">
      <c r="A331" s="4"/>
      <c r="B331" s="4"/>
      <c r="C331"/>
      <c r="F331"/>
      <c r="H331"/>
    </row>
    <row r="332" spans="1:8">
      <c r="A332" s="4"/>
      <c r="B332" s="4"/>
      <c r="C332"/>
      <c r="F332"/>
      <c r="H332"/>
    </row>
    <row r="333" spans="1:8">
      <c r="A333" s="4"/>
      <c r="B333" s="4"/>
      <c r="C333"/>
      <c r="F333"/>
      <c r="H333"/>
    </row>
    <row r="334" spans="1:8">
      <c r="A334" s="4"/>
      <c r="B334" s="4"/>
      <c r="C334"/>
      <c r="F334"/>
      <c r="H334"/>
    </row>
    <row r="335" spans="1:8">
      <c r="A335" s="4"/>
      <c r="B335" s="4"/>
      <c r="C335"/>
      <c r="F335"/>
      <c r="H335"/>
    </row>
    <row r="336" spans="1:8">
      <c r="A336" s="4"/>
      <c r="B336" s="4"/>
      <c r="C336"/>
      <c r="F336"/>
      <c r="H336"/>
    </row>
    <row r="337" spans="1:8">
      <c r="A337" s="4"/>
      <c r="B337" s="4"/>
      <c r="C337"/>
      <c r="F337"/>
      <c r="H337"/>
    </row>
    <row r="338" spans="1:8">
      <c r="A338" s="4"/>
      <c r="B338" s="4"/>
      <c r="C338"/>
      <c r="F338"/>
      <c r="H338"/>
    </row>
    <row r="339" spans="1:8">
      <c r="A339" s="4"/>
      <c r="B339" s="4"/>
      <c r="C339"/>
      <c r="F339"/>
      <c r="H339"/>
    </row>
    <row r="340" spans="1:8">
      <c r="A340" s="4"/>
      <c r="B340" s="4"/>
      <c r="C340"/>
      <c r="F340"/>
      <c r="H340"/>
    </row>
    <row r="341" spans="1:8">
      <c r="A341" s="4"/>
      <c r="B341" s="4"/>
      <c r="C341"/>
      <c r="F341"/>
      <c r="H341"/>
    </row>
    <row r="342" spans="1:8">
      <c r="A342" s="4"/>
      <c r="B342" s="4"/>
      <c r="C342"/>
      <c r="F342"/>
      <c r="H342"/>
    </row>
    <row r="343" spans="1:8">
      <c r="A343" s="4"/>
      <c r="B343" s="4"/>
      <c r="C343"/>
      <c r="F343"/>
      <c r="H343"/>
    </row>
    <row r="344" spans="1:8">
      <c r="A344" s="4"/>
      <c r="B344" s="4"/>
      <c r="C344"/>
      <c r="F344"/>
      <c r="H344"/>
    </row>
    <row r="345" spans="1:8">
      <c r="A345" s="4"/>
      <c r="B345" s="4"/>
      <c r="C345"/>
      <c r="F345"/>
      <c r="H345"/>
    </row>
    <row r="346" spans="1:8">
      <c r="A346" s="4"/>
      <c r="B346" s="4"/>
      <c r="C346"/>
      <c r="F346"/>
      <c r="H346"/>
    </row>
    <row r="347" spans="1:8">
      <c r="A347" s="4"/>
      <c r="B347" s="4"/>
      <c r="C347"/>
      <c r="F347"/>
      <c r="H347"/>
    </row>
    <row r="348" spans="1:8">
      <c r="A348" s="4"/>
      <c r="B348" s="4"/>
      <c r="C348"/>
      <c r="F348"/>
      <c r="H348"/>
    </row>
    <row r="349" spans="1:8">
      <c r="A349" s="4"/>
      <c r="B349" s="4"/>
      <c r="C349"/>
      <c r="F349"/>
      <c r="H349"/>
    </row>
    <row r="350" spans="1:8">
      <c r="A350" s="4"/>
      <c r="B350" s="4"/>
      <c r="C350"/>
      <c r="F350"/>
      <c r="H350"/>
    </row>
    <row r="351" spans="1:8">
      <c r="A351" s="4"/>
      <c r="B351" s="4"/>
      <c r="C351"/>
      <c r="F351"/>
      <c r="H351"/>
    </row>
    <row r="352" spans="1:8">
      <c r="A352" s="4"/>
      <c r="B352" s="4"/>
      <c r="C352"/>
      <c r="F352"/>
      <c r="H352"/>
    </row>
    <row r="353" spans="1:8">
      <c r="A353" s="4"/>
      <c r="B353" s="4"/>
      <c r="C353"/>
      <c r="F353"/>
      <c r="H353"/>
    </row>
    <row r="354" spans="1:8">
      <c r="A354" s="4"/>
      <c r="B354" s="4"/>
      <c r="C354"/>
      <c r="F354"/>
      <c r="H354"/>
    </row>
    <row r="355" spans="1:8">
      <c r="A355" s="4"/>
      <c r="B355" s="4"/>
      <c r="C355"/>
      <c r="F355"/>
      <c r="H355"/>
    </row>
    <row r="356" spans="1:8">
      <c r="A356" s="4"/>
      <c r="B356" s="4"/>
      <c r="C356"/>
      <c r="F356"/>
      <c r="H356"/>
    </row>
    <row r="357" spans="1:8">
      <c r="A357" s="4"/>
      <c r="B357" s="4"/>
      <c r="C357"/>
      <c r="F357"/>
      <c r="H357"/>
    </row>
    <row r="358" spans="1:8">
      <c r="A358" s="4"/>
      <c r="B358" s="4"/>
      <c r="C358"/>
      <c r="F358"/>
      <c r="H358"/>
    </row>
    <row r="359" spans="1:8">
      <c r="A359" s="4"/>
      <c r="B359" s="4"/>
      <c r="C359"/>
      <c r="F359"/>
      <c r="H359"/>
    </row>
    <row r="360" spans="1:8">
      <c r="A360" s="4"/>
      <c r="B360" s="4"/>
      <c r="C360"/>
      <c r="F360"/>
      <c r="H360"/>
    </row>
    <row r="361" spans="1:8">
      <c r="A361" s="4"/>
      <c r="B361" s="4"/>
      <c r="C361"/>
      <c r="F361"/>
      <c r="H361"/>
    </row>
    <row r="362" spans="1:8">
      <c r="A362" s="4"/>
      <c r="B362" s="4"/>
      <c r="C362"/>
      <c r="F362"/>
      <c r="H362"/>
    </row>
    <row r="363" spans="1:8">
      <c r="A363" s="4"/>
      <c r="B363" s="4"/>
      <c r="C363"/>
      <c r="F363"/>
      <c r="H363"/>
    </row>
    <row r="364" spans="1:8">
      <c r="A364" s="4"/>
      <c r="B364" s="4"/>
      <c r="C364"/>
      <c r="F364"/>
      <c r="H364"/>
    </row>
    <row r="365" spans="1:8">
      <c r="A365" s="4"/>
      <c r="B365" s="4"/>
      <c r="C365"/>
      <c r="F365"/>
      <c r="H365"/>
    </row>
    <row r="366" spans="1:8">
      <c r="A366" s="4"/>
      <c r="B366" s="4"/>
      <c r="C366"/>
      <c r="F366"/>
      <c r="H366"/>
    </row>
    <row r="367" spans="1:8">
      <c r="A367" s="4"/>
      <c r="B367" s="4"/>
      <c r="C367"/>
      <c r="F367"/>
      <c r="H367"/>
    </row>
    <row r="368" spans="1:8">
      <c r="A368" s="4"/>
      <c r="B368" s="4"/>
      <c r="C368"/>
      <c r="F368"/>
      <c r="H368"/>
    </row>
    <row r="369" spans="1:8">
      <c r="A369" s="4"/>
      <c r="B369" s="4"/>
      <c r="C369"/>
      <c r="F369"/>
      <c r="H369"/>
    </row>
    <row r="370" spans="1:8">
      <c r="A370" s="4"/>
      <c r="B370" s="4"/>
      <c r="C370"/>
      <c r="F370"/>
      <c r="H370"/>
    </row>
    <row r="371" spans="1:8">
      <c r="A371" s="4"/>
      <c r="B371" s="4"/>
      <c r="C371"/>
      <c r="F371"/>
      <c r="H371"/>
    </row>
    <row r="372" spans="1:8">
      <c r="A372" s="4"/>
      <c r="B372" s="4"/>
      <c r="C372"/>
      <c r="F372"/>
      <c r="H372"/>
    </row>
    <row r="373" spans="1:8">
      <c r="A373" s="4"/>
      <c r="B373" s="4"/>
      <c r="C373"/>
      <c r="F373"/>
      <c r="H373"/>
    </row>
    <row r="374" spans="1:8">
      <c r="A374" s="4"/>
      <c r="B374" s="4"/>
      <c r="C374"/>
      <c r="F374"/>
      <c r="H374"/>
    </row>
    <row r="375" spans="1:8">
      <c r="A375" s="4"/>
      <c r="B375" s="4"/>
      <c r="C375"/>
      <c r="F375"/>
      <c r="H375"/>
    </row>
    <row r="376" spans="1:8">
      <c r="A376" s="4"/>
      <c r="B376" s="4"/>
      <c r="C376"/>
      <c r="F376"/>
      <c r="H376"/>
    </row>
    <row r="377" spans="1:8">
      <c r="A377" s="4"/>
      <c r="B377" s="4"/>
      <c r="C377"/>
      <c r="F377"/>
      <c r="H377"/>
    </row>
    <row r="378" spans="1:8">
      <c r="A378" s="4"/>
      <c r="B378" s="4"/>
      <c r="C378"/>
      <c r="F378"/>
      <c r="H378"/>
    </row>
    <row r="379" spans="1:8">
      <c r="A379" s="4"/>
      <c r="B379" s="4"/>
      <c r="C379"/>
      <c r="F379"/>
      <c r="H379"/>
    </row>
    <row r="380" spans="1:8">
      <c r="A380" s="4"/>
      <c r="B380" s="4"/>
      <c r="C380"/>
      <c r="F380"/>
      <c r="H380"/>
    </row>
    <row r="381" spans="1:8">
      <c r="A381" s="4"/>
      <c r="B381" s="4"/>
      <c r="C381"/>
      <c r="F381"/>
      <c r="H381"/>
    </row>
    <row r="382" spans="1:8">
      <c r="A382" s="4"/>
      <c r="B382" s="4"/>
      <c r="C382"/>
      <c r="F382"/>
      <c r="H382"/>
    </row>
    <row r="383" spans="1:8">
      <c r="A383" s="4"/>
      <c r="B383" s="4"/>
      <c r="C383"/>
      <c r="F383"/>
      <c r="H383"/>
    </row>
    <row r="384" spans="1:8">
      <c r="A384" s="4"/>
      <c r="B384" s="4"/>
      <c r="C384"/>
      <c r="F384"/>
      <c r="H384"/>
    </row>
    <row r="385" spans="1:8">
      <c r="A385" s="4"/>
      <c r="B385" s="4"/>
      <c r="C385"/>
      <c r="F385"/>
      <c r="H385"/>
    </row>
    <row r="386" spans="1:8">
      <c r="A386" s="4"/>
      <c r="B386" s="4"/>
      <c r="C386"/>
      <c r="F386"/>
      <c r="H386"/>
    </row>
    <row r="387" spans="1:8">
      <c r="A387" s="4"/>
      <c r="B387" s="4"/>
      <c r="C387"/>
      <c r="F387"/>
      <c r="H387"/>
    </row>
    <row r="388" spans="1:8">
      <c r="A388" s="4"/>
      <c r="B388" s="4"/>
      <c r="C388"/>
      <c r="F388"/>
      <c r="H388"/>
    </row>
    <row r="389" spans="1:8">
      <c r="A389" s="4"/>
      <c r="B389" s="4"/>
      <c r="C389"/>
      <c r="F389"/>
      <c r="H389"/>
    </row>
    <row r="390" spans="1:8">
      <c r="A390" s="4"/>
      <c r="B390" s="4"/>
      <c r="C390"/>
      <c r="F390"/>
      <c r="H390"/>
    </row>
    <row r="391" spans="1:8">
      <c r="A391" s="4"/>
      <c r="B391" s="4"/>
      <c r="C391"/>
      <c r="F391"/>
      <c r="H391"/>
    </row>
    <row r="392" spans="1:8">
      <c r="A392" s="4"/>
      <c r="B392" s="4"/>
      <c r="C392"/>
      <c r="F392"/>
      <c r="H392"/>
    </row>
    <row r="393" spans="1:8">
      <c r="A393" s="4"/>
      <c r="B393" s="4"/>
      <c r="C393"/>
      <c r="F393"/>
      <c r="H393"/>
    </row>
    <row r="394" spans="1:8">
      <c r="A394" s="4"/>
      <c r="B394" s="4"/>
      <c r="C394"/>
      <c r="F394"/>
      <c r="H394"/>
    </row>
    <row r="395" spans="1:8">
      <c r="A395" s="4"/>
      <c r="B395" s="4"/>
      <c r="C395"/>
      <c r="F395"/>
      <c r="H395"/>
    </row>
    <row r="396" spans="1:8">
      <c r="A396" s="4"/>
      <c r="B396" s="4"/>
      <c r="C396"/>
      <c r="F396"/>
      <c r="H396"/>
    </row>
    <row r="397" spans="1:8">
      <c r="A397" s="4"/>
      <c r="B397" s="4"/>
      <c r="C397"/>
      <c r="F397"/>
      <c r="H397"/>
    </row>
    <row r="398" spans="1:8">
      <c r="A398" s="4"/>
      <c r="B398" s="4"/>
      <c r="C398"/>
      <c r="F398"/>
      <c r="H398"/>
    </row>
    <row r="399" spans="1:8">
      <c r="A399" s="4"/>
      <c r="B399" s="4"/>
      <c r="C399"/>
      <c r="F399"/>
      <c r="H399"/>
    </row>
    <row r="400" spans="1:8">
      <c r="A400" s="4"/>
      <c r="B400" s="4"/>
      <c r="C400"/>
      <c r="F400"/>
      <c r="H400"/>
    </row>
    <row r="401" spans="1:8">
      <c r="A401" s="4"/>
      <c r="B401" s="4"/>
      <c r="C401"/>
      <c r="F401"/>
      <c r="H401"/>
    </row>
    <row r="402" spans="1:8">
      <c r="A402" s="4"/>
      <c r="B402" s="4"/>
      <c r="C402"/>
      <c r="F402"/>
      <c r="H402"/>
    </row>
    <row r="403" spans="1:8">
      <c r="A403" s="4"/>
      <c r="B403" s="4"/>
      <c r="C403"/>
      <c r="F403"/>
      <c r="H403"/>
    </row>
    <row r="404" spans="1:8">
      <c r="A404" s="4"/>
      <c r="B404" s="4"/>
      <c r="C404"/>
      <c r="F404"/>
      <c r="H404"/>
    </row>
    <row r="405" spans="1:8">
      <c r="A405" s="4"/>
      <c r="B405" s="4"/>
      <c r="C405"/>
      <c r="F405"/>
      <c r="H405"/>
    </row>
    <row r="406" spans="1:8">
      <c r="A406" s="4"/>
      <c r="B406" s="4"/>
      <c r="C406"/>
      <c r="F406"/>
      <c r="H406"/>
    </row>
    <row r="407" spans="1:8">
      <c r="A407" s="4"/>
      <c r="B407" s="4"/>
      <c r="C407"/>
      <c r="F407"/>
      <c r="H407"/>
    </row>
    <row r="408" spans="1:8">
      <c r="A408" s="4"/>
      <c r="B408" s="4"/>
      <c r="C408"/>
      <c r="F408"/>
      <c r="H408"/>
    </row>
    <row r="409" spans="1:8">
      <c r="A409" s="4"/>
      <c r="B409" s="4"/>
      <c r="C409"/>
      <c r="F409"/>
      <c r="H409"/>
    </row>
    <row r="410" spans="1:8">
      <c r="A410" s="4"/>
      <c r="B410" s="4"/>
      <c r="C410"/>
      <c r="F410"/>
      <c r="H410"/>
    </row>
    <row r="411" spans="1:8">
      <c r="A411" s="4"/>
      <c r="B411" s="4"/>
      <c r="C411"/>
      <c r="F411"/>
      <c r="H411"/>
    </row>
    <row r="412" spans="1:8">
      <c r="A412" s="4"/>
      <c r="B412" s="4"/>
      <c r="C412"/>
      <c r="F412"/>
      <c r="H412"/>
    </row>
    <row r="413" spans="1:8">
      <c r="A413" s="4"/>
      <c r="B413" s="4"/>
      <c r="C413"/>
      <c r="F413"/>
      <c r="H413"/>
    </row>
    <row r="414" spans="1:8">
      <c r="A414" s="4"/>
      <c r="B414" s="4"/>
      <c r="C414"/>
      <c r="F414"/>
      <c r="H414"/>
    </row>
    <row r="415" spans="1:8">
      <c r="A415" s="4"/>
      <c r="B415" s="4"/>
      <c r="C415"/>
      <c r="F415"/>
      <c r="H415"/>
    </row>
    <row r="416" spans="1:8">
      <c r="A416" s="4"/>
      <c r="B416" s="4"/>
      <c r="C416"/>
      <c r="F416"/>
      <c r="H416"/>
    </row>
    <row r="417" spans="1:8">
      <c r="A417" s="4"/>
      <c r="B417" s="4"/>
      <c r="C417"/>
      <c r="F417"/>
      <c r="H417"/>
    </row>
    <row r="418" spans="1:8">
      <c r="A418" s="4"/>
      <c r="B418" s="4"/>
      <c r="C418"/>
      <c r="F418"/>
      <c r="H418"/>
    </row>
    <row r="419" spans="1:8">
      <c r="A419" s="4"/>
      <c r="B419" s="4"/>
      <c r="C419"/>
      <c r="F419"/>
      <c r="H419"/>
    </row>
    <row r="420" spans="1:8">
      <c r="A420" s="4"/>
      <c r="B420" s="4"/>
      <c r="C420"/>
      <c r="F420"/>
      <c r="H420"/>
    </row>
    <row r="421" spans="1:8">
      <c r="A421" s="4"/>
      <c r="B421" s="4"/>
      <c r="C421"/>
      <c r="F421"/>
      <c r="H421"/>
    </row>
    <row r="422" spans="1:8">
      <c r="A422" s="4"/>
      <c r="B422" s="4"/>
      <c r="C422"/>
      <c r="F422"/>
      <c r="H422"/>
    </row>
    <row r="423" spans="1:8">
      <c r="A423" s="4"/>
      <c r="B423" s="4"/>
      <c r="C423"/>
      <c r="F423"/>
      <c r="H423"/>
    </row>
    <row r="424" spans="1:8">
      <c r="A424" s="4"/>
      <c r="B424" s="4"/>
      <c r="C424"/>
      <c r="F424"/>
      <c r="H424"/>
    </row>
    <row r="425" spans="1:8">
      <c r="A425" s="4"/>
      <c r="B425" s="4"/>
      <c r="C425"/>
      <c r="F425"/>
      <c r="H425"/>
    </row>
    <row r="426" spans="1:8">
      <c r="A426" s="4"/>
      <c r="B426" s="4"/>
      <c r="C426"/>
      <c r="F426"/>
      <c r="H426"/>
    </row>
    <row r="427" spans="1:8">
      <c r="A427" s="4"/>
      <c r="B427" s="4"/>
      <c r="C427"/>
      <c r="F427"/>
      <c r="H427"/>
    </row>
    <row r="428" spans="1:8">
      <c r="A428" s="4"/>
      <c r="B428" s="4"/>
      <c r="C428"/>
      <c r="F428"/>
      <c r="H428"/>
    </row>
    <row r="429" spans="1:8">
      <c r="A429" s="4"/>
      <c r="B429" s="4"/>
      <c r="C429"/>
      <c r="F429"/>
      <c r="H429"/>
    </row>
    <row r="430" spans="1:8">
      <c r="A430" s="4"/>
      <c r="B430" s="4"/>
      <c r="C430"/>
      <c r="F430"/>
      <c r="H430"/>
    </row>
    <row r="431" spans="1:8">
      <c r="A431" s="4"/>
      <c r="B431" s="4"/>
      <c r="C431"/>
      <c r="F431"/>
      <c r="H431"/>
    </row>
    <row r="432" spans="1:8">
      <c r="A432" s="4"/>
      <c r="B432" s="4"/>
      <c r="C432"/>
      <c r="F432"/>
      <c r="H432"/>
    </row>
    <row r="433" spans="1:8">
      <c r="A433" s="4"/>
      <c r="B433" s="4"/>
      <c r="C433"/>
      <c r="F433"/>
      <c r="H433"/>
    </row>
    <row r="434" spans="1:8">
      <c r="A434" s="4"/>
      <c r="B434" s="4"/>
      <c r="C434"/>
      <c r="F434"/>
      <c r="H434"/>
    </row>
    <row r="435" spans="1:8">
      <c r="A435" s="4"/>
      <c r="B435" s="4"/>
      <c r="C435"/>
      <c r="F435"/>
      <c r="H435"/>
    </row>
    <row r="436" spans="1:8">
      <c r="A436" s="4"/>
      <c r="B436" s="4"/>
      <c r="C436"/>
      <c r="F436"/>
      <c r="H436"/>
    </row>
    <row r="437" spans="1:8">
      <c r="A437" s="4"/>
      <c r="B437" s="4"/>
      <c r="C437"/>
      <c r="F437"/>
      <c r="H437"/>
    </row>
    <row r="438" spans="1:8">
      <c r="A438" s="4"/>
      <c r="B438" s="4"/>
      <c r="C438"/>
      <c r="F438"/>
      <c r="H438"/>
    </row>
    <row r="439" spans="1:8">
      <c r="A439" s="4"/>
      <c r="B439" s="4"/>
      <c r="C439"/>
      <c r="F439"/>
      <c r="H439"/>
    </row>
    <row r="440" spans="1:8">
      <c r="A440" s="4"/>
      <c r="B440" s="4"/>
      <c r="C440"/>
      <c r="F440"/>
      <c r="H440"/>
    </row>
    <row r="441" spans="1:8">
      <c r="A441" s="4"/>
      <c r="B441" s="4"/>
      <c r="C441"/>
      <c r="F441"/>
      <c r="H441"/>
    </row>
    <row r="442" spans="1:8">
      <c r="A442" s="4"/>
      <c r="B442" s="4"/>
      <c r="C442"/>
      <c r="F442"/>
      <c r="H442"/>
    </row>
    <row r="443" spans="1:8">
      <c r="A443" s="4"/>
      <c r="B443" s="4"/>
      <c r="C443"/>
      <c r="F443"/>
      <c r="H443"/>
    </row>
    <row r="444" spans="1:8">
      <c r="A444" s="4"/>
      <c r="B444" s="4"/>
      <c r="C444"/>
      <c r="F444"/>
      <c r="H444"/>
    </row>
    <row r="445" spans="1:8">
      <c r="A445" s="4"/>
      <c r="B445" s="4"/>
      <c r="C445"/>
      <c r="F445"/>
      <c r="H445"/>
    </row>
    <row r="446" spans="1:8">
      <c r="A446" s="4"/>
      <c r="B446" s="4"/>
      <c r="C446"/>
      <c r="F446"/>
      <c r="H446"/>
    </row>
    <row r="447" spans="1:8">
      <c r="A447" s="4"/>
      <c r="B447" s="4"/>
      <c r="C447"/>
      <c r="F447"/>
      <c r="H447"/>
    </row>
    <row r="448" spans="1:8">
      <c r="A448" s="4"/>
      <c r="B448" s="4"/>
      <c r="C448"/>
      <c r="F448"/>
      <c r="H448"/>
    </row>
    <row r="449" spans="1:8">
      <c r="A449" s="4"/>
      <c r="B449" s="4"/>
      <c r="C449"/>
      <c r="F449"/>
      <c r="H449"/>
    </row>
    <row r="450" spans="1:8">
      <c r="A450" s="4"/>
      <c r="B450" s="4"/>
      <c r="C450"/>
      <c r="F450"/>
      <c r="H450"/>
    </row>
    <row r="451" spans="1:8">
      <c r="A451" s="4"/>
      <c r="B451" s="4"/>
      <c r="C451"/>
      <c r="F451"/>
      <c r="H451"/>
    </row>
    <row r="452" spans="1:8">
      <c r="A452" s="4"/>
      <c r="B452" s="4"/>
      <c r="C452"/>
      <c r="F452"/>
      <c r="H452"/>
    </row>
    <row r="453" spans="1:8">
      <c r="A453" s="4"/>
      <c r="B453" s="4"/>
      <c r="C453"/>
      <c r="F453"/>
      <c r="H453"/>
    </row>
    <row r="454" spans="1:8">
      <c r="A454" s="4"/>
      <c r="B454" s="4"/>
      <c r="C454"/>
      <c r="F454"/>
      <c r="H454"/>
    </row>
    <row r="455" spans="1:8">
      <c r="A455" s="4"/>
      <c r="B455" s="4"/>
      <c r="C455"/>
      <c r="F455"/>
      <c r="H455"/>
    </row>
    <row r="456" spans="1:8">
      <c r="A456" s="4"/>
      <c r="B456" s="4"/>
      <c r="C456"/>
      <c r="F456"/>
      <c r="H456"/>
    </row>
    <row r="457" spans="1:8">
      <c r="A457" s="4"/>
      <c r="B457" s="4"/>
      <c r="C457"/>
      <c r="F457"/>
      <c r="H457"/>
    </row>
    <row r="458" spans="1:8">
      <c r="A458" s="4"/>
      <c r="B458" s="4"/>
      <c r="C458"/>
      <c r="F458"/>
      <c r="H458"/>
    </row>
    <row r="459" spans="1:8">
      <c r="A459" s="4"/>
      <c r="B459" s="4"/>
      <c r="C459"/>
      <c r="F459"/>
      <c r="H459"/>
    </row>
    <row r="460" spans="1:8">
      <c r="A460" s="4"/>
      <c r="B460" s="4"/>
      <c r="C460"/>
      <c r="F460"/>
      <c r="H460"/>
    </row>
    <row r="461" spans="1:8">
      <c r="A461" s="4"/>
      <c r="B461" s="4"/>
      <c r="C461"/>
      <c r="F461"/>
      <c r="H461"/>
    </row>
    <row r="462" spans="1:8">
      <c r="A462" s="4"/>
      <c r="B462" s="4"/>
      <c r="C462"/>
      <c r="F462"/>
      <c r="H462"/>
    </row>
    <row r="463" spans="1:8">
      <c r="A463" s="4"/>
      <c r="B463" s="4"/>
      <c r="C463"/>
      <c r="F463"/>
      <c r="H463"/>
    </row>
    <row r="464" spans="1:8">
      <c r="A464" s="4"/>
      <c r="B464" s="4"/>
      <c r="C464"/>
      <c r="F464"/>
      <c r="H464"/>
    </row>
    <row r="465" spans="1:8">
      <c r="A465" s="4"/>
      <c r="B465" s="4"/>
      <c r="C465"/>
      <c r="F465"/>
      <c r="H465"/>
    </row>
    <row r="466" spans="1:8">
      <c r="A466" s="4"/>
      <c r="B466" s="4"/>
      <c r="C466"/>
      <c r="F466"/>
      <c r="H466"/>
    </row>
    <row r="467" spans="1:8">
      <c r="A467" s="4"/>
      <c r="B467" s="4"/>
      <c r="C467"/>
      <c r="F467"/>
      <c r="H467"/>
    </row>
    <row r="468" spans="1:8">
      <c r="A468" s="4"/>
      <c r="B468" s="4"/>
      <c r="C468"/>
      <c r="F468"/>
      <c r="H468"/>
    </row>
    <row r="469" spans="1:8">
      <c r="A469" s="4"/>
      <c r="B469" s="4"/>
      <c r="C469"/>
      <c r="F469"/>
      <c r="H469"/>
    </row>
    <row r="470" spans="1:8">
      <c r="A470" s="4"/>
      <c r="B470" s="4"/>
      <c r="C470"/>
      <c r="F470"/>
      <c r="H470"/>
    </row>
    <row r="471" spans="1:8">
      <c r="A471" s="4"/>
      <c r="B471" s="4"/>
      <c r="C471"/>
      <c r="F471"/>
      <c r="H471"/>
    </row>
    <row r="472" spans="1:8">
      <c r="A472" s="4"/>
      <c r="B472" s="4"/>
      <c r="C472"/>
      <c r="F472"/>
      <c r="H472"/>
    </row>
    <row r="473" spans="1:8">
      <c r="A473" s="4"/>
      <c r="B473" s="4"/>
      <c r="C473"/>
      <c r="F473"/>
      <c r="H473"/>
    </row>
    <row r="474" spans="1:8">
      <c r="A474" s="4"/>
      <c r="B474" s="4"/>
      <c r="C474"/>
      <c r="F474"/>
      <c r="H474"/>
    </row>
  </sheetData>
  <mergeCells count="167">
    <mergeCell ref="U45:U46"/>
    <mergeCell ref="L45:L46"/>
    <mergeCell ref="W45:W46"/>
    <mergeCell ref="V45:V46"/>
    <mergeCell ref="K45:K46"/>
    <mergeCell ref="N45:N46"/>
    <mergeCell ref="G45:G46"/>
    <mergeCell ref="C43:D46"/>
    <mergeCell ref="B43:B46"/>
    <mergeCell ref="F45:F46"/>
    <mergeCell ref="O45:P45"/>
    <mergeCell ref="E43:E46"/>
    <mergeCell ref="J45:J46"/>
    <mergeCell ref="R45:R46"/>
    <mergeCell ref="S8:S9"/>
    <mergeCell ref="U63:U65"/>
    <mergeCell ref="S63:S65"/>
    <mergeCell ref="V63:V65"/>
    <mergeCell ref="C53:C54"/>
    <mergeCell ref="P53:P54"/>
    <mergeCell ref="B53:B54"/>
    <mergeCell ref="B60:B61"/>
    <mergeCell ref="A37:U37"/>
    <mergeCell ref="C29:D29"/>
    <mergeCell ref="Q45:Q46"/>
    <mergeCell ref="F43:G44"/>
    <mergeCell ref="H45:H46"/>
    <mergeCell ref="A41:D41"/>
    <mergeCell ref="S45:S46"/>
    <mergeCell ref="T45:T46"/>
    <mergeCell ref="M45:M46"/>
    <mergeCell ref="A35:W35"/>
    <mergeCell ref="H41:J41"/>
    <mergeCell ref="H43:W43"/>
    <mergeCell ref="H44:P44"/>
    <mergeCell ref="I45:I46"/>
    <mergeCell ref="H42:J42"/>
    <mergeCell ref="B30:B31"/>
    <mergeCell ref="M1:Q1"/>
    <mergeCell ref="M2:P2"/>
    <mergeCell ref="H4:J4"/>
    <mergeCell ref="H5:J5"/>
    <mergeCell ref="F1:H1"/>
    <mergeCell ref="Q7:W7"/>
    <mergeCell ref="F2:H2"/>
    <mergeCell ref="H7:P7"/>
    <mergeCell ref="C4:D4"/>
    <mergeCell ref="A3:D3"/>
    <mergeCell ref="E6:E9"/>
    <mergeCell ref="F6:G7"/>
    <mergeCell ref="H6:W6"/>
    <mergeCell ref="I8:I9"/>
    <mergeCell ref="F8:F9"/>
    <mergeCell ref="V8:V9"/>
    <mergeCell ref="G8:G9"/>
    <mergeCell ref="J8:J9"/>
    <mergeCell ref="A6:A9"/>
    <mergeCell ref="K8:K9"/>
    <mergeCell ref="O8:P8"/>
    <mergeCell ref="H8:H9"/>
    <mergeCell ref="W8:W9"/>
    <mergeCell ref="Q8:Q9"/>
    <mergeCell ref="C6:D9"/>
    <mergeCell ref="Q10:R10"/>
    <mergeCell ref="C31:D31"/>
    <mergeCell ref="A27:E27"/>
    <mergeCell ref="A28:W28"/>
    <mergeCell ref="A34:E34"/>
    <mergeCell ref="O10:P10"/>
    <mergeCell ref="C10:D10"/>
    <mergeCell ref="A11:W11"/>
    <mergeCell ref="C12:D12"/>
    <mergeCell ref="C14:D14"/>
    <mergeCell ref="C17:D17"/>
    <mergeCell ref="T8:T9"/>
    <mergeCell ref="C15:D15"/>
    <mergeCell ref="I10:J10"/>
    <mergeCell ref="R8:R9"/>
    <mergeCell ref="N8:N9"/>
    <mergeCell ref="B6:B9"/>
    <mergeCell ref="L8:L9"/>
    <mergeCell ref="T10:U10"/>
    <mergeCell ref="A13:W13"/>
    <mergeCell ref="C16:D16"/>
    <mergeCell ref="M8:M9"/>
    <mergeCell ref="U8:U9"/>
    <mergeCell ref="A76:W76"/>
    <mergeCell ref="A75:W75"/>
    <mergeCell ref="A74:W74"/>
    <mergeCell ref="A73:E73"/>
    <mergeCell ref="A72:E72"/>
    <mergeCell ref="A24:A25"/>
    <mergeCell ref="C49:D49"/>
    <mergeCell ref="H63:H65"/>
    <mergeCell ref="A67:W67"/>
    <mergeCell ref="A66:E66"/>
    <mergeCell ref="C68:D68"/>
    <mergeCell ref="A71:W71"/>
    <mergeCell ref="W63:W65"/>
    <mergeCell ref="A63:A65"/>
    <mergeCell ref="A70:E70"/>
    <mergeCell ref="G63:G65"/>
    <mergeCell ref="I63:I65"/>
    <mergeCell ref="Q44:W44"/>
    <mergeCell ref="A43:A46"/>
    <mergeCell ref="T63:T65"/>
    <mergeCell ref="K63:K65"/>
    <mergeCell ref="C60:D61"/>
    <mergeCell ref="C63:D65"/>
    <mergeCell ref="A36:W36"/>
    <mergeCell ref="C19:D19"/>
    <mergeCell ref="C18:D18"/>
    <mergeCell ref="C30:D30"/>
    <mergeCell ref="B24:B25"/>
    <mergeCell ref="A21:W21"/>
    <mergeCell ref="F38:H38"/>
    <mergeCell ref="A32:E32"/>
    <mergeCell ref="M38:Q38"/>
    <mergeCell ref="A33:E33"/>
    <mergeCell ref="C22:D22"/>
    <mergeCell ref="C23:D23"/>
    <mergeCell ref="A20:E20"/>
    <mergeCell ref="C24:D25"/>
    <mergeCell ref="F24:F25"/>
    <mergeCell ref="G24:G25"/>
    <mergeCell ref="M24:M25"/>
    <mergeCell ref="N24:N25"/>
    <mergeCell ref="P24:P25"/>
    <mergeCell ref="C26:D26"/>
    <mergeCell ref="Q47:R47"/>
    <mergeCell ref="Q63:Q65"/>
    <mergeCell ref="C57:D57"/>
    <mergeCell ref="A55:E55"/>
    <mergeCell ref="C62:D62"/>
    <mergeCell ref="E63:E65"/>
    <mergeCell ref="F63:F65"/>
    <mergeCell ref="C50:D50"/>
    <mergeCell ref="A60:A61"/>
    <mergeCell ref="I47:J47"/>
    <mergeCell ref="P60:P61"/>
    <mergeCell ref="O47:P47"/>
    <mergeCell ref="A56:W56"/>
    <mergeCell ref="A48:W48"/>
    <mergeCell ref="C47:D47"/>
    <mergeCell ref="A53:A54"/>
    <mergeCell ref="T47:U47"/>
    <mergeCell ref="A59:W59"/>
    <mergeCell ref="A58:E58"/>
    <mergeCell ref="C69:D69"/>
    <mergeCell ref="C52:D52"/>
    <mergeCell ref="C51:D51"/>
    <mergeCell ref="P63:P65"/>
    <mergeCell ref="N63:N65"/>
    <mergeCell ref="J63:J65"/>
    <mergeCell ref="R63:R65"/>
    <mergeCell ref="O63:O65"/>
    <mergeCell ref="M63:M65"/>
    <mergeCell ref="O24:O25"/>
    <mergeCell ref="Q24:Q25"/>
    <mergeCell ref="R24:R25"/>
    <mergeCell ref="S24:S25"/>
    <mergeCell ref="T24:T25"/>
    <mergeCell ref="U24:U25"/>
    <mergeCell ref="V24:V25"/>
    <mergeCell ref="W24:W25"/>
    <mergeCell ref="F39:H39"/>
    <mergeCell ref="M39:P39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  <rowBreaks count="2" manualBreakCount="2">
    <brk id="36" max="20" man="1"/>
    <brk id="8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90"/>
  <sheetViews>
    <sheetView zoomScale="60" zoomScaleNormal="60" zoomScaleSheetLayoutView="70" zoomScalePageLayoutView="80" workbookViewId="0">
      <selection activeCell="C57" sqref="C57:R58"/>
    </sheetView>
  </sheetViews>
  <sheetFormatPr defaultRowHeight="14.25"/>
  <cols>
    <col min="1" max="1" width="4.75" style="4" customWidth="1"/>
    <col min="2" max="2" width="35.75" style="4" customWidth="1"/>
    <col min="3" max="3" width="17" customWidth="1"/>
    <col min="4" max="4" width="20.75" customWidth="1"/>
    <col min="5" max="5" width="26.625" customWidth="1"/>
    <col min="6" max="6" width="9.25" customWidth="1"/>
    <col min="7" max="7" width="7.375" customWidth="1"/>
    <col min="8" max="8" width="9.125" bestFit="1" customWidth="1"/>
    <col min="9" max="9" width="9.75" customWidth="1"/>
    <col min="10" max="10" width="12.875" customWidth="1"/>
    <col min="11" max="11" width="10.75" customWidth="1"/>
    <col min="12" max="12" width="12.875" customWidth="1"/>
    <col min="13" max="14" width="12.625" customWidth="1"/>
    <col min="15" max="15" width="12" customWidth="1"/>
    <col min="16" max="16" width="11" customWidth="1"/>
    <col min="17" max="17" width="10.875" customWidth="1"/>
    <col min="18" max="18" width="10.25" customWidth="1"/>
    <col min="19" max="19" width="10.875" customWidth="1"/>
    <col min="20" max="20" width="10.5" customWidth="1"/>
    <col min="21" max="21" width="10" customWidth="1"/>
    <col min="22" max="22" width="10.125" customWidth="1"/>
    <col min="23" max="23" width="13.125" customWidth="1"/>
  </cols>
  <sheetData>
    <row r="1" spans="1:41" ht="15.75">
      <c r="A1" s="17" t="s">
        <v>68</v>
      </c>
      <c r="B1" s="17"/>
      <c r="C1" s="17"/>
      <c r="D1" s="17"/>
      <c r="E1" s="17"/>
      <c r="F1" s="371"/>
      <c r="G1" s="371"/>
      <c r="H1" s="371"/>
      <c r="I1" s="26"/>
      <c r="J1" s="26"/>
      <c r="K1" s="26"/>
      <c r="L1" s="26"/>
      <c r="M1" s="372" t="s">
        <v>205</v>
      </c>
      <c r="N1" s="372"/>
      <c r="O1" s="372"/>
      <c r="P1" s="372"/>
      <c r="Q1" s="372"/>
      <c r="R1" s="17"/>
      <c r="S1" s="18"/>
      <c r="T1" s="18"/>
      <c r="U1" s="18"/>
      <c r="V1" s="18"/>
      <c r="W1" s="18"/>
    </row>
    <row r="2" spans="1:41" ht="15.75">
      <c r="A2" s="17" t="s">
        <v>95</v>
      </c>
      <c r="B2" s="17"/>
      <c r="C2" s="17"/>
      <c r="D2" s="17"/>
      <c r="E2" s="17"/>
      <c r="F2" s="371"/>
      <c r="G2" s="371"/>
      <c r="H2" s="371"/>
      <c r="I2" s="26"/>
      <c r="J2" s="26"/>
      <c r="K2" s="26"/>
      <c r="L2" s="26"/>
      <c r="M2" s="372" t="s">
        <v>2</v>
      </c>
      <c r="N2" s="372"/>
      <c r="O2" s="372"/>
      <c r="P2" s="372"/>
      <c r="Q2" s="206"/>
      <c r="R2" s="17"/>
      <c r="S2" s="17"/>
      <c r="T2" s="18"/>
      <c r="U2" s="18"/>
      <c r="V2" s="18"/>
      <c r="W2" s="18"/>
    </row>
    <row r="3" spans="1:41" ht="15.75">
      <c r="A3" s="251"/>
      <c r="B3" s="251"/>
      <c r="C3" s="17"/>
      <c r="D3" s="17"/>
      <c r="E3" s="17"/>
      <c r="F3" s="25"/>
      <c r="G3" s="25"/>
      <c r="H3" s="25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17"/>
      <c r="S3" s="17"/>
      <c r="T3" s="18"/>
      <c r="U3" s="18"/>
      <c r="V3" s="18"/>
      <c r="W3" s="18"/>
    </row>
    <row r="4" spans="1:41" ht="15.75">
      <c r="A4" s="371"/>
      <c r="B4" s="371"/>
      <c r="C4" s="371"/>
      <c r="D4" s="371"/>
      <c r="E4" s="204"/>
      <c r="F4" s="25"/>
      <c r="G4" s="25"/>
      <c r="H4" s="372" t="s">
        <v>4</v>
      </c>
      <c r="I4" s="372"/>
      <c r="J4" s="372"/>
      <c r="K4" s="25"/>
      <c r="L4" s="25"/>
      <c r="M4" s="25"/>
      <c r="N4" s="25"/>
      <c r="O4" s="25"/>
      <c r="P4" s="25"/>
      <c r="Q4" s="25"/>
      <c r="R4" s="17"/>
      <c r="S4" s="17"/>
      <c r="T4" s="18"/>
      <c r="U4" s="18"/>
      <c r="V4" s="18"/>
      <c r="W4" s="18"/>
    </row>
    <row r="5" spans="1:41" ht="16.5" thickBot="1">
      <c r="A5" s="251"/>
      <c r="B5" s="251"/>
      <c r="C5" s="17"/>
      <c r="D5" s="17"/>
      <c r="E5" s="17"/>
      <c r="F5" s="25"/>
      <c r="G5" s="25"/>
      <c r="H5" s="372" t="s">
        <v>183</v>
      </c>
      <c r="I5" s="372"/>
      <c r="J5" s="372"/>
      <c r="K5" s="25"/>
      <c r="L5" s="25"/>
      <c r="M5" s="25"/>
      <c r="N5" s="25"/>
      <c r="O5" s="25"/>
      <c r="P5" s="25"/>
      <c r="Q5" s="25"/>
      <c r="R5" s="17"/>
      <c r="S5" s="17"/>
      <c r="T5" s="18"/>
      <c r="U5" s="18"/>
      <c r="V5" s="18"/>
      <c r="W5" s="18"/>
    </row>
    <row r="6" spans="1:41" ht="24.75" customHeight="1" thickBot="1">
      <c r="A6" s="586" t="s">
        <v>5</v>
      </c>
      <c r="B6" s="548" t="s">
        <v>198</v>
      </c>
      <c r="C6" s="544" t="s">
        <v>6</v>
      </c>
      <c r="D6" s="545"/>
      <c r="E6" s="601" t="s">
        <v>7</v>
      </c>
      <c r="F6" s="544" t="s">
        <v>8</v>
      </c>
      <c r="G6" s="545"/>
      <c r="H6" s="564" t="s">
        <v>97</v>
      </c>
      <c r="I6" s="584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4"/>
      <c r="U6" s="584"/>
      <c r="V6" s="584"/>
      <c r="W6" s="565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41" ht="15" customHeight="1" thickBot="1">
      <c r="A7" s="587"/>
      <c r="B7" s="615"/>
      <c r="C7" s="546"/>
      <c r="D7" s="547"/>
      <c r="E7" s="602"/>
      <c r="F7" s="599"/>
      <c r="G7" s="600"/>
      <c r="H7" s="606" t="s">
        <v>10</v>
      </c>
      <c r="I7" s="613"/>
      <c r="J7" s="613"/>
      <c r="K7" s="613"/>
      <c r="L7" s="613"/>
      <c r="M7" s="613"/>
      <c r="N7" s="613"/>
      <c r="O7" s="613"/>
      <c r="P7" s="572"/>
      <c r="Q7" s="564" t="s">
        <v>11</v>
      </c>
      <c r="R7" s="584"/>
      <c r="S7" s="584"/>
      <c r="T7" s="584"/>
      <c r="U7" s="584"/>
      <c r="V7" s="584"/>
      <c r="W7" s="5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"/>
      <c r="AL7" s="1"/>
      <c r="AM7" s="1"/>
      <c r="AN7" s="1"/>
      <c r="AO7" s="1"/>
    </row>
    <row r="8" spans="1:41" ht="35.25" customHeight="1" thickBot="1">
      <c r="A8" s="587"/>
      <c r="B8" s="615"/>
      <c r="C8" s="546"/>
      <c r="D8" s="547"/>
      <c r="E8" s="602"/>
      <c r="F8" s="567" t="s">
        <v>12</v>
      </c>
      <c r="G8" s="567" t="s">
        <v>13</v>
      </c>
      <c r="H8" s="553" t="s">
        <v>14</v>
      </c>
      <c r="I8" s="553" t="s">
        <v>15</v>
      </c>
      <c r="J8" s="553" t="s">
        <v>16</v>
      </c>
      <c r="K8" s="553" t="s">
        <v>17</v>
      </c>
      <c r="L8" s="553" t="s">
        <v>18</v>
      </c>
      <c r="M8" s="562" t="s">
        <v>19</v>
      </c>
      <c r="N8" s="562" t="s">
        <v>20</v>
      </c>
      <c r="O8" s="606" t="s">
        <v>21</v>
      </c>
      <c r="P8" s="572"/>
      <c r="Q8" s="567" t="s">
        <v>22</v>
      </c>
      <c r="R8" s="524" t="s">
        <v>23</v>
      </c>
      <c r="S8" s="524" t="s">
        <v>24</v>
      </c>
      <c r="T8" s="567" t="s">
        <v>25</v>
      </c>
      <c r="U8" s="524" t="s">
        <v>23</v>
      </c>
      <c r="V8" s="567" t="s">
        <v>26</v>
      </c>
      <c r="W8" s="567" t="s">
        <v>27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"/>
      <c r="AL8" s="1"/>
      <c r="AM8" s="1"/>
      <c r="AN8" s="1"/>
      <c r="AO8" s="1"/>
    </row>
    <row r="9" spans="1:41" ht="54" customHeight="1" thickBot="1">
      <c r="A9" s="588"/>
      <c r="B9" s="568"/>
      <c r="C9" s="599"/>
      <c r="D9" s="600"/>
      <c r="E9" s="603"/>
      <c r="F9" s="568"/>
      <c r="G9" s="568"/>
      <c r="H9" s="554"/>
      <c r="I9" s="554"/>
      <c r="J9" s="554"/>
      <c r="K9" s="554"/>
      <c r="L9" s="554"/>
      <c r="M9" s="563"/>
      <c r="N9" s="563"/>
      <c r="O9" s="252" t="s">
        <v>28</v>
      </c>
      <c r="P9" s="252" t="s">
        <v>71</v>
      </c>
      <c r="Q9" s="568"/>
      <c r="R9" s="596"/>
      <c r="S9" s="596"/>
      <c r="T9" s="568"/>
      <c r="U9" s="596"/>
      <c r="V9" s="568"/>
      <c r="W9" s="5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"/>
      <c r="AL9" s="1"/>
      <c r="AM9" s="1"/>
      <c r="AN9" s="1"/>
      <c r="AO9" s="1"/>
    </row>
    <row r="10" spans="1:41" ht="16.5" thickBot="1">
      <c r="A10" s="174">
        <v>1</v>
      </c>
      <c r="B10" s="325"/>
      <c r="C10" s="564">
        <v>2</v>
      </c>
      <c r="D10" s="569"/>
      <c r="E10" s="23"/>
      <c r="F10" s="23">
        <v>3</v>
      </c>
      <c r="G10" s="242">
        <v>4</v>
      </c>
      <c r="H10" s="242">
        <v>5</v>
      </c>
      <c r="I10" s="564">
        <v>7</v>
      </c>
      <c r="J10" s="565"/>
      <c r="K10" s="242">
        <v>9</v>
      </c>
      <c r="L10" s="242"/>
      <c r="M10" s="242">
        <v>11</v>
      </c>
      <c r="N10" s="233"/>
      <c r="O10" s="564">
        <v>13</v>
      </c>
      <c r="P10" s="565"/>
      <c r="Q10" s="564">
        <v>14</v>
      </c>
      <c r="R10" s="565"/>
      <c r="S10" s="242">
        <v>15</v>
      </c>
      <c r="T10" s="564">
        <v>16</v>
      </c>
      <c r="U10" s="565"/>
      <c r="V10" s="242">
        <v>17</v>
      </c>
      <c r="W10" s="235">
        <v>18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"/>
      <c r="AL10" s="1"/>
      <c r="AM10" s="1"/>
      <c r="AN10" s="1"/>
      <c r="AO10" s="1"/>
    </row>
    <row r="11" spans="1:41" ht="16.5" customHeight="1" thickBot="1">
      <c r="A11" s="614" t="s">
        <v>35</v>
      </c>
      <c r="B11" s="593"/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60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"/>
      <c r="AL11" s="1"/>
      <c r="AM11" s="1"/>
      <c r="AN11" s="1"/>
      <c r="AO11" s="1"/>
    </row>
    <row r="12" spans="1:41" ht="15" customHeight="1" thickBot="1">
      <c r="A12" s="419" t="s">
        <v>48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1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"/>
      <c r="AL12" s="1"/>
      <c r="AM12" s="1"/>
      <c r="AN12" s="1"/>
      <c r="AO12" s="1"/>
    </row>
    <row r="13" spans="1:41" ht="26.25" thickBot="1">
      <c r="A13" s="205">
        <v>25</v>
      </c>
      <c r="B13" s="46" t="s">
        <v>209</v>
      </c>
      <c r="C13" s="377" t="s">
        <v>82</v>
      </c>
      <c r="D13" s="378"/>
      <c r="E13" s="39" t="s">
        <v>83</v>
      </c>
      <c r="F13" s="33">
        <f>SUM(H13,I13,K13,M13)</f>
        <v>30</v>
      </c>
      <c r="G13" s="30">
        <f>SUM(N13,S13,V13)</f>
        <v>1</v>
      </c>
      <c r="H13" s="200" t="s">
        <v>39</v>
      </c>
      <c r="I13" s="200">
        <v>30</v>
      </c>
      <c r="J13" s="200">
        <v>20</v>
      </c>
      <c r="K13" s="200" t="s">
        <v>39</v>
      </c>
      <c r="L13" s="200"/>
      <c r="M13" s="200" t="s">
        <v>39</v>
      </c>
      <c r="N13" s="31">
        <v>1</v>
      </c>
      <c r="O13" s="148" t="s">
        <v>39</v>
      </c>
      <c r="P13" s="181" t="s">
        <v>185</v>
      </c>
      <c r="Q13" s="200" t="s">
        <v>39</v>
      </c>
      <c r="R13" s="200"/>
      <c r="S13" s="136" t="s">
        <v>39</v>
      </c>
      <c r="T13" s="200" t="s">
        <v>39</v>
      </c>
      <c r="U13" s="200"/>
      <c r="V13" s="182"/>
      <c r="W13" s="200"/>
      <c r="X13" s="9"/>
      <c r="Y13" s="9"/>
      <c r="Z13" s="553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"/>
      <c r="AL13" s="1"/>
      <c r="AM13" s="1"/>
      <c r="AN13" s="1"/>
      <c r="AO13" s="1"/>
    </row>
    <row r="14" spans="1:41" ht="16.5" thickBot="1">
      <c r="A14" s="426" t="s">
        <v>47</v>
      </c>
      <c r="B14" s="427"/>
      <c r="C14" s="427"/>
      <c r="D14" s="427"/>
      <c r="E14" s="428"/>
      <c r="F14" s="167">
        <f>SUM(F12:F13)</f>
        <v>30</v>
      </c>
      <c r="G14" s="167">
        <f>SUM(G12:G13)</f>
        <v>1</v>
      </c>
      <c r="H14" s="167">
        <f>SUM(H12:H13)</f>
        <v>0</v>
      </c>
      <c r="I14" s="167">
        <f>SUM(I12:I13)</f>
        <v>30</v>
      </c>
      <c r="J14" s="183"/>
      <c r="K14" s="167">
        <f>SUM(K12:K13)</f>
        <v>0</v>
      </c>
      <c r="L14" s="167"/>
      <c r="M14" s="167">
        <f>SUM(M12:M13)</f>
        <v>0</v>
      </c>
      <c r="N14" s="180">
        <f>SUM(N12:N13)</f>
        <v>1</v>
      </c>
      <c r="O14" s="185" t="s">
        <v>39</v>
      </c>
      <c r="P14" s="167"/>
      <c r="Q14" s="167">
        <v>0</v>
      </c>
      <c r="R14" s="167"/>
      <c r="S14" s="167">
        <f>SUM(S12:S13)</f>
        <v>0</v>
      </c>
      <c r="T14" s="167">
        <v>0</v>
      </c>
      <c r="U14" s="167"/>
      <c r="V14" s="167">
        <v>0</v>
      </c>
      <c r="W14" s="167"/>
      <c r="X14" s="9"/>
      <c r="Y14" s="9"/>
      <c r="Z14" s="554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"/>
      <c r="AL14" s="1"/>
      <c r="AM14" s="1"/>
      <c r="AN14" s="1"/>
      <c r="AO14" s="1"/>
    </row>
    <row r="15" spans="1:41" ht="15" thickBot="1">
      <c r="O15" s="184"/>
    </row>
    <row r="16" spans="1:41" ht="17.25" customHeight="1" thickBot="1">
      <c r="A16" s="446" t="s">
        <v>98</v>
      </c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8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"/>
      <c r="AL16" s="1"/>
      <c r="AM16" s="1"/>
      <c r="AN16" s="1"/>
      <c r="AO16" s="1"/>
    </row>
    <row r="17" spans="1:41" ht="45" customHeight="1" thickBot="1">
      <c r="A17" s="208">
        <v>26</v>
      </c>
      <c r="B17" s="267" t="s">
        <v>225</v>
      </c>
      <c r="C17" s="419" t="s">
        <v>99</v>
      </c>
      <c r="D17" s="421"/>
      <c r="E17" s="39" t="s">
        <v>204</v>
      </c>
      <c r="F17" s="195">
        <f>SUM(H17,I17,K17,M17,Q17,T17)</f>
        <v>35</v>
      </c>
      <c r="G17" s="87">
        <f>SUM(N17,S17,V17)</f>
        <v>1</v>
      </c>
      <c r="H17" s="72">
        <v>20</v>
      </c>
      <c r="I17" s="200" t="s">
        <v>39</v>
      </c>
      <c r="J17" s="200"/>
      <c r="K17" s="200">
        <v>5</v>
      </c>
      <c r="L17" s="217">
        <v>25</v>
      </c>
      <c r="M17" s="72">
        <v>10</v>
      </c>
      <c r="N17" s="186">
        <v>1</v>
      </c>
      <c r="O17" s="72" t="s">
        <v>39</v>
      </c>
      <c r="P17" s="319" t="s">
        <v>185</v>
      </c>
      <c r="Q17" s="187" t="s">
        <v>39</v>
      </c>
      <c r="R17" s="72"/>
      <c r="S17" s="129" t="s">
        <v>39</v>
      </c>
      <c r="T17" s="72" t="s">
        <v>39</v>
      </c>
      <c r="U17" s="72"/>
      <c r="V17" s="129" t="s">
        <v>39</v>
      </c>
      <c r="W17" s="197" t="s">
        <v>39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"/>
      <c r="AL17" s="1"/>
      <c r="AM17" s="1"/>
      <c r="AN17" s="1"/>
      <c r="AO17" s="1"/>
    </row>
    <row r="18" spans="1:41" ht="25.5" customHeight="1" thickBot="1">
      <c r="A18" s="417">
        <v>27</v>
      </c>
      <c r="B18" s="379" t="s">
        <v>226</v>
      </c>
      <c r="C18" s="597" t="s">
        <v>100</v>
      </c>
      <c r="D18" s="176" t="s">
        <v>101</v>
      </c>
      <c r="E18" s="558" t="s">
        <v>167</v>
      </c>
      <c r="F18" s="604">
        <f>SUM(H18,H19,I18,I19,M18,Q18,T18)</f>
        <v>95</v>
      </c>
      <c r="G18" s="436">
        <f>SUM(N18,S18,V18)</f>
        <v>4</v>
      </c>
      <c r="H18" s="83">
        <v>15</v>
      </c>
      <c r="I18" s="50">
        <v>10</v>
      </c>
      <c r="J18" s="50">
        <v>5</v>
      </c>
      <c r="K18" s="592" t="s">
        <v>57</v>
      </c>
      <c r="L18" s="72"/>
      <c r="M18" s="417">
        <v>20</v>
      </c>
      <c r="N18" s="580">
        <v>2</v>
      </c>
      <c r="O18" s="580" t="s">
        <v>38</v>
      </c>
      <c r="P18" s="611"/>
      <c r="Q18" s="366">
        <v>40</v>
      </c>
      <c r="R18" s="366">
        <v>10</v>
      </c>
      <c r="S18" s="607">
        <v>2</v>
      </c>
      <c r="T18" s="417"/>
      <c r="U18" s="417"/>
      <c r="V18" s="607"/>
      <c r="W18" s="609" t="s">
        <v>87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"/>
      <c r="AL18" s="1"/>
      <c r="AM18" s="1"/>
      <c r="AN18" s="1"/>
      <c r="AO18" s="1"/>
    </row>
    <row r="19" spans="1:41" ht="24.75" customHeight="1" thickBot="1">
      <c r="A19" s="418"/>
      <c r="B19" s="381"/>
      <c r="C19" s="598"/>
      <c r="D19" s="177" t="s">
        <v>102</v>
      </c>
      <c r="E19" s="559"/>
      <c r="F19" s="605"/>
      <c r="G19" s="458"/>
      <c r="H19" s="218">
        <v>10</v>
      </c>
      <c r="I19" s="40"/>
      <c r="J19" s="40"/>
      <c r="K19" s="593"/>
      <c r="L19" s="72"/>
      <c r="M19" s="418"/>
      <c r="N19" s="581"/>
      <c r="O19" s="581"/>
      <c r="P19" s="612"/>
      <c r="Q19" s="368"/>
      <c r="R19" s="368"/>
      <c r="S19" s="608"/>
      <c r="T19" s="418"/>
      <c r="U19" s="418"/>
      <c r="V19" s="608"/>
      <c r="W19" s="610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"/>
      <c r="AL19" s="1"/>
      <c r="AM19" s="1"/>
      <c r="AN19" s="1"/>
      <c r="AO19" s="1"/>
    </row>
    <row r="20" spans="1:41" ht="42" customHeight="1" thickBot="1">
      <c r="A20" s="417">
        <v>28</v>
      </c>
      <c r="B20" s="417" t="s">
        <v>227</v>
      </c>
      <c r="C20" s="597" t="s">
        <v>103</v>
      </c>
      <c r="D20" s="178" t="s">
        <v>101</v>
      </c>
      <c r="E20" s="179" t="s">
        <v>169</v>
      </c>
      <c r="F20" s="604">
        <f>SUM(H20,H21,I20,I21,M20,M21,Q20,Q21,T20,T21)</f>
        <v>100</v>
      </c>
      <c r="G20" s="436">
        <f>SUM(N20,S20,S21,V20,V21)</f>
        <v>4</v>
      </c>
      <c r="H20" s="83">
        <v>15</v>
      </c>
      <c r="I20" s="50">
        <v>10</v>
      </c>
      <c r="J20" s="50">
        <v>5</v>
      </c>
      <c r="K20" s="50" t="s">
        <v>57</v>
      </c>
      <c r="L20" s="72"/>
      <c r="M20" s="83"/>
      <c r="N20" s="580">
        <v>2</v>
      </c>
      <c r="O20" s="580" t="s">
        <v>38</v>
      </c>
      <c r="P20" s="188"/>
      <c r="Q20" s="188"/>
      <c r="R20" s="188"/>
      <c r="S20" s="189"/>
      <c r="T20" s="188"/>
      <c r="U20" s="188"/>
      <c r="V20" s="189"/>
      <c r="W20" s="191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"/>
      <c r="AL20" s="1"/>
      <c r="AM20" s="1"/>
      <c r="AN20" s="1"/>
      <c r="AO20" s="1"/>
    </row>
    <row r="21" spans="1:41" ht="42" customHeight="1" thickBot="1">
      <c r="A21" s="418"/>
      <c r="B21" s="418"/>
      <c r="C21" s="598"/>
      <c r="D21" s="177" t="s">
        <v>102</v>
      </c>
      <c r="E21" s="289" t="s">
        <v>168</v>
      </c>
      <c r="F21" s="605"/>
      <c r="G21" s="458"/>
      <c r="H21" s="218">
        <v>10</v>
      </c>
      <c r="I21" s="138">
        <v>5</v>
      </c>
      <c r="J21" s="138">
        <v>5</v>
      </c>
      <c r="K21" s="138" t="s">
        <v>57</v>
      </c>
      <c r="L21" s="72"/>
      <c r="M21" s="75">
        <v>20</v>
      </c>
      <c r="N21" s="581"/>
      <c r="O21" s="581"/>
      <c r="P21" s="320"/>
      <c r="Q21" s="138">
        <v>40</v>
      </c>
      <c r="R21" s="138">
        <v>5</v>
      </c>
      <c r="S21" s="190">
        <v>2</v>
      </c>
      <c r="T21" s="138" t="s">
        <v>33</v>
      </c>
      <c r="U21" s="138"/>
      <c r="V21" s="307" t="s">
        <v>39</v>
      </c>
      <c r="W21" s="308" t="s">
        <v>87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"/>
      <c r="AL21" s="1"/>
      <c r="AM21" s="1"/>
      <c r="AN21" s="1"/>
      <c r="AO21" s="1"/>
    </row>
    <row r="22" spans="1:41" ht="32.25" customHeight="1" thickBot="1">
      <c r="A22" s="635">
        <v>29</v>
      </c>
      <c r="B22" s="417" t="s">
        <v>228</v>
      </c>
      <c r="C22" s="637" t="s">
        <v>104</v>
      </c>
      <c r="D22" s="352" t="s">
        <v>101</v>
      </c>
      <c r="E22" s="353" t="s">
        <v>170</v>
      </c>
      <c r="F22" s="604">
        <f>SUM(H22,H23,I22,I23,Q22)</f>
        <v>85</v>
      </c>
      <c r="G22" s="436">
        <f>SUM(N22,S22,V22)</f>
        <v>3</v>
      </c>
      <c r="H22" s="50">
        <v>20</v>
      </c>
      <c r="I22" s="50">
        <v>10</v>
      </c>
      <c r="J22" s="50">
        <v>5</v>
      </c>
      <c r="K22" s="366" t="s">
        <v>39</v>
      </c>
      <c r="L22" s="340"/>
      <c r="M22" s="366" t="s">
        <v>85</v>
      </c>
      <c r="N22" s="437">
        <v>1</v>
      </c>
      <c r="O22" s="590"/>
      <c r="P22" s="406" t="s">
        <v>185</v>
      </c>
      <c r="Q22" s="366">
        <v>40</v>
      </c>
      <c r="R22" s="366">
        <v>10</v>
      </c>
      <c r="S22" s="369">
        <v>2</v>
      </c>
      <c r="T22" s="417" t="s">
        <v>33</v>
      </c>
      <c r="U22" s="432"/>
      <c r="V22" s="579" t="s">
        <v>39</v>
      </c>
      <c r="W22" s="594" t="s">
        <v>87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"/>
      <c r="AL22" s="1"/>
      <c r="AM22" s="1"/>
      <c r="AN22" s="1"/>
      <c r="AO22" s="1"/>
    </row>
    <row r="23" spans="1:41" ht="35.25" customHeight="1" thickBot="1">
      <c r="A23" s="636"/>
      <c r="B23" s="418"/>
      <c r="C23" s="638"/>
      <c r="D23" s="354" t="s">
        <v>102</v>
      </c>
      <c r="E23" s="353" t="s">
        <v>168</v>
      </c>
      <c r="F23" s="605"/>
      <c r="G23" s="458"/>
      <c r="H23" s="331">
        <v>10</v>
      </c>
      <c r="I23" s="331">
        <v>5</v>
      </c>
      <c r="J23" s="331">
        <v>5</v>
      </c>
      <c r="K23" s="368"/>
      <c r="L23" s="340"/>
      <c r="M23" s="368"/>
      <c r="N23" s="589"/>
      <c r="O23" s="591"/>
      <c r="P23" s="407"/>
      <c r="Q23" s="368"/>
      <c r="R23" s="368"/>
      <c r="S23" s="370"/>
      <c r="T23" s="418"/>
      <c r="U23" s="434"/>
      <c r="V23" s="579"/>
      <c r="W23" s="594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"/>
      <c r="AL23" s="1"/>
      <c r="AM23" s="1"/>
      <c r="AN23" s="1"/>
      <c r="AO23" s="1"/>
    </row>
    <row r="24" spans="1:41" ht="27" customHeight="1" thickBot="1">
      <c r="A24" s="417">
        <v>30</v>
      </c>
      <c r="B24" s="417" t="s">
        <v>229</v>
      </c>
      <c r="C24" s="597" t="s">
        <v>105</v>
      </c>
      <c r="D24" s="79" t="s">
        <v>101</v>
      </c>
      <c r="E24" s="646" t="s">
        <v>194</v>
      </c>
      <c r="F24" s="518">
        <f>SUM(H24,H25,I24,I25,K24,K25,M24,Q24,T24)</f>
        <v>135</v>
      </c>
      <c r="G24" s="436">
        <f>SUM(N24,S24,V24)</f>
        <v>6</v>
      </c>
      <c r="H24" s="250">
        <v>15</v>
      </c>
      <c r="I24" s="50">
        <v>10</v>
      </c>
      <c r="J24" s="50">
        <v>5</v>
      </c>
      <c r="K24" s="50" t="s">
        <v>33</v>
      </c>
      <c r="L24" s="72"/>
      <c r="M24" s="417">
        <v>20</v>
      </c>
      <c r="N24" s="580">
        <v>2</v>
      </c>
      <c r="O24" s="633"/>
      <c r="P24" s="582" t="s">
        <v>87</v>
      </c>
      <c r="Q24" s="417">
        <v>40</v>
      </c>
      <c r="R24" s="366">
        <v>5</v>
      </c>
      <c r="S24" s="607">
        <v>2</v>
      </c>
      <c r="T24" s="417">
        <v>40</v>
      </c>
      <c r="U24" s="655">
        <v>5</v>
      </c>
      <c r="V24" s="631">
        <v>2</v>
      </c>
      <c r="W24" s="626" t="s">
        <v>87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"/>
      <c r="AL24" s="1"/>
      <c r="AM24" s="1"/>
      <c r="AN24" s="1"/>
      <c r="AO24" s="1"/>
    </row>
    <row r="25" spans="1:41" ht="31.5" customHeight="1" thickBot="1">
      <c r="A25" s="418"/>
      <c r="B25" s="418"/>
      <c r="C25" s="598"/>
      <c r="D25" s="80" t="s">
        <v>102</v>
      </c>
      <c r="E25" s="647"/>
      <c r="F25" s="519"/>
      <c r="G25" s="458"/>
      <c r="H25" s="128">
        <v>10</v>
      </c>
      <c r="I25" s="40" t="s">
        <v>33</v>
      </c>
      <c r="J25" s="40"/>
      <c r="K25" s="40" t="s">
        <v>57</v>
      </c>
      <c r="L25" s="72"/>
      <c r="M25" s="418"/>
      <c r="N25" s="581"/>
      <c r="O25" s="634"/>
      <c r="P25" s="583"/>
      <c r="Q25" s="418"/>
      <c r="R25" s="368"/>
      <c r="S25" s="608"/>
      <c r="T25" s="418"/>
      <c r="U25" s="656"/>
      <c r="V25" s="632"/>
      <c r="W25" s="576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"/>
      <c r="AL25" s="1"/>
      <c r="AM25" s="1"/>
      <c r="AN25" s="1"/>
      <c r="AO25" s="1"/>
    </row>
    <row r="26" spans="1:41" ht="34.5" customHeight="1" thickBot="1">
      <c r="A26" s="217">
        <v>31</v>
      </c>
      <c r="B26" s="267" t="s">
        <v>230</v>
      </c>
      <c r="C26" s="419" t="s">
        <v>91</v>
      </c>
      <c r="D26" s="374"/>
      <c r="E26" s="78" t="s">
        <v>180</v>
      </c>
      <c r="F26" s="211">
        <f>SUM(H26,I26,K26,M26,Q26,T26)</f>
        <v>245</v>
      </c>
      <c r="G26" s="30">
        <f>SUM(N26,S26,H26,V26)</f>
        <v>9.5</v>
      </c>
      <c r="H26" s="215" t="s">
        <v>39</v>
      </c>
      <c r="I26" s="211">
        <v>75</v>
      </c>
      <c r="J26" s="211">
        <v>10</v>
      </c>
      <c r="K26" s="211" t="s">
        <v>33</v>
      </c>
      <c r="L26" s="283"/>
      <c r="M26" s="215">
        <v>10</v>
      </c>
      <c r="N26" s="213">
        <v>2.5</v>
      </c>
      <c r="O26" s="213" t="s">
        <v>38</v>
      </c>
      <c r="P26" s="215" t="s">
        <v>33</v>
      </c>
      <c r="Q26" s="211">
        <v>120</v>
      </c>
      <c r="R26" s="211">
        <v>5</v>
      </c>
      <c r="S26" s="175">
        <v>3</v>
      </c>
      <c r="T26" s="211">
        <v>40</v>
      </c>
      <c r="U26" s="211">
        <v>5</v>
      </c>
      <c r="V26" s="175">
        <v>4</v>
      </c>
      <c r="W26" s="89" t="s">
        <v>87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"/>
      <c r="AL26" s="1"/>
      <c r="AM26" s="1"/>
      <c r="AN26" s="1"/>
      <c r="AO26" s="1"/>
    </row>
    <row r="27" spans="1:41" ht="51.75" customHeight="1" thickBot="1">
      <c r="A27" s="72">
        <v>32</v>
      </c>
      <c r="B27" s="267" t="s">
        <v>231</v>
      </c>
      <c r="C27" s="419" t="s">
        <v>106</v>
      </c>
      <c r="D27" s="374"/>
      <c r="E27" s="84" t="s">
        <v>184</v>
      </c>
      <c r="F27" s="72">
        <f>SUM(H27,I27,K27,M27,Q27,T27)</f>
        <v>35</v>
      </c>
      <c r="G27" s="55">
        <v>1</v>
      </c>
      <c r="H27" s="72" t="s">
        <v>33</v>
      </c>
      <c r="I27" s="72">
        <v>10</v>
      </c>
      <c r="J27" s="72">
        <v>10</v>
      </c>
      <c r="K27" s="72">
        <v>5</v>
      </c>
      <c r="L27" s="72">
        <v>25</v>
      </c>
      <c r="M27" s="72">
        <v>20</v>
      </c>
      <c r="N27" s="56">
        <v>1</v>
      </c>
      <c r="O27" s="72" t="s">
        <v>39</v>
      </c>
      <c r="P27" s="57" t="s">
        <v>87</v>
      </c>
      <c r="Q27" s="72" t="s">
        <v>39</v>
      </c>
      <c r="R27" s="73"/>
      <c r="S27" s="129" t="s">
        <v>39</v>
      </c>
      <c r="T27" s="72" t="s">
        <v>39</v>
      </c>
      <c r="U27" s="72"/>
      <c r="V27" s="129" t="s">
        <v>39</v>
      </c>
      <c r="W27" s="72" t="s">
        <v>39</v>
      </c>
    </row>
    <row r="28" spans="1:41" ht="16.5" thickBot="1">
      <c r="A28" s="657" t="s">
        <v>47</v>
      </c>
      <c r="B28" s="658"/>
      <c r="C28" s="658"/>
      <c r="D28" s="658"/>
      <c r="E28" s="659"/>
      <c r="F28" s="108">
        <f>SUM(F17:F27)</f>
        <v>730</v>
      </c>
      <c r="G28" s="108">
        <f>SUM(G17:G27)</f>
        <v>28.5</v>
      </c>
      <c r="H28" s="108">
        <f>SUM(H17:H27)</f>
        <v>125</v>
      </c>
      <c r="I28" s="108">
        <f>SUM(I17:I27)</f>
        <v>135</v>
      </c>
      <c r="J28" s="108"/>
      <c r="K28" s="108">
        <f>SUM(K17:K27)</f>
        <v>10</v>
      </c>
      <c r="L28" s="108"/>
      <c r="M28" s="108">
        <f>SUM(M17:M27)</f>
        <v>100</v>
      </c>
      <c r="N28" s="108">
        <f>SUM(N17:N27)</f>
        <v>11.5</v>
      </c>
      <c r="O28" s="108"/>
      <c r="P28" s="108"/>
      <c r="Q28" s="108">
        <f>SUM(Q17:Q27)</f>
        <v>280</v>
      </c>
      <c r="R28" s="108"/>
      <c r="S28" s="108">
        <f>SUM(S17:S27)</f>
        <v>11</v>
      </c>
      <c r="T28" s="108">
        <f>SUM(T17:T27)</f>
        <v>80</v>
      </c>
      <c r="U28" s="108"/>
      <c r="V28" s="108">
        <f>SUM(V17:V27)</f>
        <v>6</v>
      </c>
      <c r="W28" s="108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"/>
      <c r="AL28" s="1"/>
      <c r="AM28" s="1"/>
      <c r="AN28" s="1"/>
      <c r="AO28" s="1"/>
    </row>
    <row r="29" spans="1:41" ht="24.75" customHeight="1" thickBot="1">
      <c r="A29" s="434"/>
      <c r="B29" s="660"/>
      <c r="C29" s="660"/>
      <c r="D29" s="660"/>
      <c r="E29" s="660"/>
      <c r="F29" s="660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"/>
      <c r="AL29" s="1"/>
      <c r="AM29" s="1"/>
      <c r="AN29" s="1"/>
      <c r="AO29" s="1"/>
    </row>
    <row r="30" spans="1:41" ht="31.5" customHeight="1" thickBot="1">
      <c r="A30" s="194">
        <v>33</v>
      </c>
      <c r="B30" s="326" t="s">
        <v>222</v>
      </c>
      <c r="C30" s="404" t="s">
        <v>107</v>
      </c>
      <c r="D30" s="445"/>
      <c r="E30" s="35" t="s">
        <v>108</v>
      </c>
      <c r="F30" s="46">
        <v>20</v>
      </c>
      <c r="G30" s="220">
        <f>SUM(N30,S30,V30)</f>
        <v>0</v>
      </c>
      <c r="H30" s="46" t="s">
        <v>33</v>
      </c>
      <c r="I30" s="46">
        <v>20</v>
      </c>
      <c r="J30" s="46">
        <v>20</v>
      </c>
      <c r="K30" s="46" t="s">
        <v>33</v>
      </c>
      <c r="L30" s="46"/>
      <c r="M30" s="46" t="s">
        <v>33</v>
      </c>
      <c r="N30" s="47">
        <v>0</v>
      </c>
      <c r="O30" s="46" t="s">
        <v>33</v>
      </c>
      <c r="P30" s="32" t="s">
        <v>34</v>
      </c>
      <c r="Q30" s="46" t="s">
        <v>33</v>
      </c>
      <c r="R30" s="46"/>
      <c r="S30" s="131" t="s">
        <v>39</v>
      </c>
      <c r="T30" s="46" t="s">
        <v>33</v>
      </c>
      <c r="U30" s="46"/>
      <c r="V30" s="131" t="s">
        <v>39</v>
      </c>
      <c r="W30" s="4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6.5" thickBot="1">
      <c r="A31" s="644" t="s">
        <v>47</v>
      </c>
      <c r="B31" s="644"/>
      <c r="C31" s="644"/>
      <c r="D31" s="644"/>
      <c r="E31" s="645"/>
      <c r="F31" s="109">
        <f>SUM(F30)</f>
        <v>20</v>
      </c>
      <c r="G31" s="96">
        <v>0</v>
      </c>
      <c r="H31" s="110"/>
      <c r="I31" s="110">
        <f>SUM(I30)</f>
        <v>20</v>
      </c>
      <c r="J31" s="110"/>
      <c r="K31" s="110"/>
      <c r="L31" s="110"/>
      <c r="M31" s="110"/>
      <c r="N31" s="110">
        <v>0</v>
      </c>
      <c r="O31" s="110"/>
      <c r="P31" s="110"/>
      <c r="Q31" s="110"/>
      <c r="R31" s="110"/>
      <c r="S31" s="110"/>
      <c r="T31" s="110"/>
      <c r="U31" s="110"/>
      <c r="V31" s="110"/>
      <c r="W31" s="11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6.5" thickBot="1">
      <c r="A32" s="641" t="s">
        <v>47</v>
      </c>
      <c r="B32" s="642"/>
      <c r="C32" s="642"/>
      <c r="D32" s="642"/>
      <c r="E32" s="643"/>
      <c r="F32" s="166">
        <f t="shared" ref="F32:W32" si="0">SUM(F14,F28)</f>
        <v>760</v>
      </c>
      <c r="G32" s="166">
        <f t="shared" si="0"/>
        <v>29.5</v>
      </c>
      <c r="H32" s="166">
        <f t="shared" si="0"/>
        <v>125</v>
      </c>
      <c r="I32" s="166">
        <f t="shared" si="0"/>
        <v>165</v>
      </c>
      <c r="J32" s="166">
        <f t="shared" si="0"/>
        <v>0</v>
      </c>
      <c r="K32" s="166">
        <f t="shared" si="0"/>
        <v>10</v>
      </c>
      <c r="L32" s="166">
        <f t="shared" si="0"/>
        <v>0</v>
      </c>
      <c r="M32" s="166">
        <f t="shared" si="0"/>
        <v>100</v>
      </c>
      <c r="N32" s="166">
        <f t="shared" si="0"/>
        <v>12.5</v>
      </c>
      <c r="O32" s="166">
        <f t="shared" si="0"/>
        <v>0</v>
      </c>
      <c r="P32" s="166">
        <f t="shared" si="0"/>
        <v>0</v>
      </c>
      <c r="Q32" s="166">
        <f t="shared" si="0"/>
        <v>280</v>
      </c>
      <c r="R32" s="166">
        <f t="shared" si="0"/>
        <v>0</v>
      </c>
      <c r="S32" s="166">
        <f t="shared" si="0"/>
        <v>11</v>
      </c>
      <c r="T32" s="166">
        <f t="shared" si="0"/>
        <v>80</v>
      </c>
      <c r="U32" s="166">
        <f t="shared" si="0"/>
        <v>0</v>
      </c>
      <c r="V32" s="166">
        <f t="shared" si="0"/>
        <v>6</v>
      </c>
      <c r="W32" s="166">
        <f t="shared" si="0"/>
        <v>0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"/>
      <c r="AL32" s="1"/>
      <c r="AM32" s="1"/>
      <c r="AN32" s="1"/>
      <c r="AO32" s="1"/>
    </row>
    <row r="33" spans="1:41">
      <c r="A33" s="654" t="s">
        <v>109</v>
      </c>
      <c r="B33" s="654"/>
      <c r="C33" s="654"/>
      <c r="D33" s="654"/>
      <c r="E33" s="654"/>
      <c r="F33" s="155"/>
      <c r="G33" s="155"/>
      <c r="H33" s="155"/>
      <c r="I33" s="155"/>
      <c r="J33" s="155"/>
      <c r="K33" s="155"/>
      <c r="L33" s="155"/>
      <c r="M33" s="673"/>
      <c r="N33" s="673"/>
      <c r="O33" s="673"/>
      <c r="P33" s="673"/>
      <c r="Q33" s="673"/>
      <c r="R33" s="673"/>
      <c r="S33" s="673"/>
      <c r="T33" s="67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41" ht="13.9" customHeight="1">
      <c r="A34" s="618" t="s">
        <v>200</v>
      </c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41" ht="15.75" thickBot="1">
      <c r="A35" s="639" t="s">
        <v>201</v>
      </c>
      <c r="B35" s="639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41" ht="15.75">
      <c r="A36" s="585" t="s">
        <v>0</v>
      </c>
      <c r="B36" s="585"/>
      <c r="C36" s="585"/>
      <c r="D36" s="585"/>
      <c r="E36" s="232"/>
      <c r="F36" s="19"/>
      <c r="G36" s="19"/>
      <c r="H36" s="19"/>
      <c r="I36" s="19"/>
      <c r="J36" s="19"/>
      <c r="K36" s="19"/>
      <c r="L36" s="19"/>
      <c r="M36" s="640" t="s">
        <v>206</v>
      </c>
      <c r="N36" s="640"/>
      <c r="O36" s="640"/>
      <c r="P36" s="640"/>
      <c r="Q36" s="640"/>
      <c r="R36" s="640"/>
      <c r="S36" s="640"/>
      <c r="T36" s="640"/>
      <c r="U36" s="24"/>
      <c r="V36" s="24"/>
      <c r="W36" s="24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41" ht="15.75">
      <c r="A37" s="595" t="s">
        <v>95</v>
      </c>
      <c r="B37" s="595"/>
      <c r="C37" s="595"/>
      <c r="D37" s="595"/>
      <c r="E37" s="232"/>
      <c r="F37" s="19"/>
      <c r="G37" s="19"/>
      <c r="H37" s="19"/>
      <c r="I37" s="19"/>
      <c r="J37" s="19"/>
      <c r="K37" s="19"/>
      <c r="L37" s="19"/>
      <c r="M37" s="674" t="s">
        <v>110</v>
      </c>
      <c r="N37" s="674"/>
      <c r="O37" s="674"/>
      <c r="P37" s="674"/>
      <c r="Q37" s="674"/>
      <c r="R37" s="674"/>
      <c r="S37" s="674"/>
      <c r="T37" s="24"/>
      <c r="U37" s="24"/>
      <c r="V37" s="24"/>
      <c r="W37" s="24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41" ht="15.75">
      <c r="A38" s="249"/>
      <c r="B38" s="249"/>
      <c r="C38" s="19"/>
      <c r="D38" s="19"/>
      <c r="E38" s="19"/>
      <c r="F38" s="19"/>
      <c r="G38" s="19"/>
      <c r="H38" s="19" t="s">
        <v>3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4"/>
      <c r="U38" s="24"/>
      <c r="V38" s="24"/>
      <c r="W38" s="24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41" ht="15.75">
      <c r="A39" s="371"/>
      <c r="B39" s="371"/>
      <c r="C39" s="371"/>
      <c r="D39" s="371"/>
      <c r="E39" s="204"/>
      <c r="F39" s="19"/>
      <c r="G39" s="19"/>
      <c r="H39" s="19" t="s">
        <v>96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4"/>
      <c r="U39" s="24"/>
      <c r="V39" s="24"/>
      <c r="W39" s="24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41" ht="16.5" thickBot="1">
      <c r="A40" s="249"/>
      <c r="B40" s="249"/>
      <c r="C40" s="19"/>
      <c r="D40" s="19"/>
      <c r="E40" s="19"/>
      <c r="F40" s="19"/>
      <c r="G40" s="19"/>
      <c r="H40" s="653" t="s">
        <v>183</v>
      </c>
      <c r="I40" s="653"/>
      <c r="J40" s="653"/>
      <c r="K40" s="19"/>
      <c r="L40" s="19"/>
      <c r="M40" s="19"/>
      <c r="N40" s="19"/>
      <c r="O40" s="19"/>
      <c r="P40" s="19"/>
      <c r="Q40" s="19"/>
      <c r="R40" s="19"/>
      <c r="S40" s="19"/>
      <c r="T40" s="24"/>
      <c r="U40" s="24"/>
      <c r="V40" s="24"/>
      <c r="W40" s="24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41" ht="27.75" customHeight="1" thickBot="1">
      <c r="A41" s="567" t="s">
        <v>5</v>
      </c>
      <c r="B41" s="548" t="s">
        <v>198</v>
      </c>
      <c r="C41" s="544" t="s">
        <v>6</v>
      </c>
      <c r="D41" s="545"/>
      <c r="E41" s="601" t="s">
        <v>7</v>
      </c>
      <c r="F41" s="544" t="s">
        <v>8</v>
      </c>
      <c r="G41" s="545"/>
      <c r="H41" s="564" t="s">
        <v>111</v>
      </c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65"/>
      <c r="X41" s="8"/>
      <c r="Y41" s="8"/>
      <c r="Z41" s="8"/>
      <c r="AA41" s="8"/>
      <c r="AB41" s="8"/>
      <c r="AC41" s="8"/>
      <c r="AD41" s="8"/>
      <c r="AE41" s="8"/>
      <c r="AF41" s="8"/>
    </row>
    <row r="42" spans="1:41" ht="16.149999999999999" customHeight="1" thickBot="1">
      <c r="A42" s="615"/>
      <c r="B42" s="615"/>
      <c r="C42" s="546"/>
      <c r="D42" s="547"/>
      <c r="E42" s="602"/>
      <c r="F42" s="599"/>
      <c r="G42" s="600"/>
      <c r="H42" s="606" t="s">
        <v>10</v>
      </c>
      <c r="I42" s="613"/>
      <c r="J42" s="613"/>
      <c r="K42" s="613"/>
      <c r="L42" s="613"/>
      <c r="M42" s="613"/>
      <c r="N42" s="613"/>
      <c r="O42" s="613"/>
      <c r="P42" s="572"/>
      <c r="Q42" s="564" t="s">
        <v>11</v>
      </c>
      <c r="R42" s="584"/>
      <c r="S42" s="584"/>
      <c r="T42" s="584"/>
      <c r="U42" s="584"/>
      <c r="V42" s="584"/>
      <c r="W42" s="565"/>
      <c r="X42" s="8"/>
      <c r="Y42" s="8"/>
      <c r="Z42" s="8"/>
      <c r="AA42" s="8"/>
      <c r="AB42" s="8"/>
      <c r="AC42" s="8"/>
      <c r="AD42" s="8"/>
      <c r="AE42" s="8"/>
      <c r="AF42" s="8"/>
    </row>
    <row r="43" spans="1:41" ht="34.5" customHeight="1" thickBot="1">
      <c r="A43" s="615"/>
      <c r="B43" s="615"/>
      <c r="C43" s="546"/>
      <c r="D43" s="547"/>
      <c r="E43" s="602"/>
      <c r="F43" s="567" t="s">
        <v>12</v>
      </c>
      <c r="G43" s="567" t="s">
        <v>13</v>
      </c>
      <c r="H43" s="553" t="s">
        <v>14</v>
      </c>
      <c r="I43" s="553" t="s">
        <v>15</v>
      </c>
      <c r="J43" s="553" t="s">
        <v>16</v>
      </c>
      <c r="K43" s="553" t="s">
        <v>17</v>
      </c>
      <c r="L43" s="553" t="s">
        <v>18</v>
      </c>
      <c r="M43" s="562" t="s">
        <v>19</v>
      </c>
      <c r="N43" s="648" t="s">
        <v>20</v>
      </c>
      <c r="O43" s="571" t="s">
        <v>21</v>
      </c>
      <c r="P43" s="572"/>
      <c r="Q43" s="567" t="s">
        <v>22</v>
      </c>
      <c r="R43" s="524" t="s">
        <v>23</v>
      </c>
      <c r="S43" s="567" t="s">
        <v>112</v>
      </c>
      <c r="T43" s="567" t="s">
        <v>25</v>
      </c>
      <c r="U43" s="524" t="s">
        <v>23</v>
      </c>
      <c r="V43" s="567" t="s">
        <v>26</v>
      </c>
      <c r="W43" s="567" t="s">
        <v>27</v>
      </c>
      <c r="X43" s="8"/>
      <c r="Y43" s="8"/>
      <c r="Z43" s="8"/>
      <c r="AA43" s="8"/>
      <c r="AB43" s="8"/>
      <c r="AC43" s="8"/>
      <c r="AD43" s="8"/>
      <c r="AE43" s="8"/>
      <c r="AF43" s="8"/>
    </row>
    <row r="44" spans="1:41" ht="48" thickBot="1">
      <c r="A44" s="568"/>
      <c r="B44" s="568"/>
      <c r="C44" s="599"/>
      <c r="D44" s="600"/>
      <c r="E44" s="603"/>
      <c r="F44" s="568"/>
      <c r="G44" s="568"/>
      <c r="H44" s="554"/>
      <c r="I44" s="554"/>
      <c r="J44" s="554"/>
      <c r="K44" s="554"/>
      <c r="L44" s="554"/>
      <c r="M44" s="563"/>
      <c r="N44" s="649"/>
      <c r="O44" s="252" t="s">
        <v>28</v>
      </c>
      <c r="P44" s="236" t="s">
        <v>71</v>
      </c>
      <c r="Q44" s="568"/>
      <c r="R44" s="596"/>
      <c r="S44" s="568"/>
      <c r="T44" s="568"/>
      <c r="U44" s="596"/>
      <c r="V44" s="568"/>
      <c r="W44" s="568"/>
      <c r="X44" s="8"/>
      <c r="Y44" s="8"/>
      <c r="Z44" s="8"/>
      <c r="AA44" s="8"/>
      <c r="AB44" s="8"/>
      <c r="AC44" s="8"/>
      <c r="AD44" s="8"/>
      <c r="AE44" s="8"/>
      <c r="AF44" s="8"/>
    </row>
    <row r="45" spans="1:41" ht="16.5" thickBot="1">
      <c r="A45" s="242">
        <v>1</v>
      </c>
      <c r="B45" s="233"/>
      <c r="C45" s="564">
        <v>2</v>
      </c>
      <c r="D45" s="569"/>
      <c r="E45" s="234"/>
      <c r="F45" s="234">
        <v>3</v>
      </c>
      <c r="G45" s="242">
        <v>4</v>
      </c>
      <c r="H45" s="234">
        <v>5</v>
      </c>
      <c r="I45" s="564">
        <v>7</v>
      </c>
      <c r="J45" s="565"/>
      <c r="K45" s="248">
        <v>9</v>
      </c>
      <c r="L45" s="234"/>
      <c r="M45" s="242">
        <v>11</v>
      </c>
      <c r="N45" s="233"/>
      <c r="O45" s="564">
        <v>13</v>
      </c>
      <c r="P45" s="565"/>
      <c r="Q45" s="564">
        <v>14</v>
      </c>
      <c r="R45" s="565"/>
      <c r="S45" s="242">
        <v>15</v>
      </c>
      <c r="T45" s="564">
        <v>16</v>
      </c>
      <c r="U45" s="565"/>
      <c r="V45" s="242">
        <v>17</v>
      </c>
      <c r="W45" s="242">
        <v>18</v>
      </c>
      <c r="X45" s="8"/>
      <c r="Y45" s="8"/>
      <c r="Z45" s="8"/>
      <c r="AA45" s="8"/>
      <c r="AB45" s="8"/>
      <c r="AC45" s="8"/>
      <c r="AD45" s="8"/>
      <c r="AE45" s="8"/>
      <c r="AF45" s="8"/>
    </row>
    <row r="46" spans="1:41" ht="16.5" customHeight="1" thickBot="1">
      <c r="A46" s="419" t="s">
        <v>48</v>
      </c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1"/>
      <c r="X46" s="8"/>
      <c r="Y46" s="8"/>
      <c r="Z46" s="8"/>
      <c r="AA46" s="8"/>
      <c r="AB46" s="8"/>
      <c r="AC46" s="8"/>
      <c r="AD46" s="8"/>
      <c r="AE46" s="8"/>
      <c r="AF46" s="8"/>
    </row>
    <row r="47" spans="1:41" ht="41.25" customHeight="1" thickBot="1">
      <c r="A47" s="200">
        <v>34</v>
      </c>
      <c r="B47" s="327" t="s">
        <v>209</v>
      </c>
      <c r="C47" s="377" t="s">
        <v>113</v>
      </c>
      <c r="D47" s="378"/>
      <c r="E47" s="35" t="s">
        <v>83</v>
      </c>
      <c r="F47" s="200">
        <f>SUM(H47,I47,K47,M47,Q47,T47)</f>
        <v>30</v>
      </c>
      <c r="G47" s="62">
        <f>SUM(N47,S47,V47)</f>
        <v>1</v>
      </c>
      <c r="H47" s="200" t="s">
        <v>39</v>
      </c>
      <c r="I47" s="200">
        <v>30</v>
      </c>
      <c r="J47" s="200">
        <v>20</v>
      </c>
      <c r="K47" s="200" t="s">
        <v>39</v>
      </c>
      <c r="L47" s="200"/>
      <c r="M47" s="200" t="s">
        <v>39</v>
      </c>
      <c r="N47" s="31">
        <v>1</v>
      </c>
      <c r="O47" s="200"/>
      <c r="P47" s="63" t="s">
        <v>185</v>
      </c>
      <c r="Q47" s="200" t="s">
        <v>39</v>
      </c>
      <c r="R47" s="200"/>
      <c r="S47" s="136" t="s">
        <v>39</v>
      </c>
      <c r="T47" s="200" t="s">
        <v>39</v>
      </c>
      <c r="U47" s="200"/>
      <c r="V47" s="136" t="s">
        <v>39</v>
      </c>
      <c r="W47" s="200" t="s">
        <v>39</v>
      </c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4.25" customHeight="1" thickBot="1">
      <c r="A48" s="431" t="s">
        <v>47</v>
      </c>
      <c r="B48" s="424"/>
      <c r="C48" s="424"/>
      <c r="D48" s="424"/>
      <c r="E48" s="570"/>
      <c r="F48" s="112">
        <f>SUM(F47)</f>
        <v>30</v>
      </c>
      <c r="G48" s="113">
        <f>SUM(G47)</f>
        <v>1</v>
      </c>
      <c r="H48" s="112">
        <f>SUM(H47)</f>
        <v>0</v>
      </c>
      <c r="I48" s="112">
        <f>SUM(I47)</f>
        <v>30</v>
      </c>
      <c r="J48" s="112"/>
      <c r="K48" s="112">
        <f>SUM(K47)</f>
        <v>0</v>
      </c>
      <c r="L48" s="112"/>
      <c r="M48" s="112">
        <f>SUM(M47)</f>
        <v>0</v>
      </c>
      <c r="N48" s="112">
        <f>SUM(N47)</f>
        <v>1</v>
      </c>
      <c r="O48" s="112"/>
      <c r="P48" s="112">
        <f>SUM(P39:P47)</f>
        <v>0</v>
      </c>
      <c r="Q48" s="112">
        <f>SUM(Q47)</f>
        <v>0</v>
      </c>
      <c r="R48" s="112"/>
      <c r="S48" s="112">
        <f>SUM(S47)</f>
        <v>0</v>
      </c>
      <c r="T48" s="112">
        <f>SUM(T47)</f>
        <v>0</v>
      </c>
      <c r="U48" s="112"/>
      <c r="V48" s="112">
        <f>SUM(V47)</f>
        <v>0</v>
      </c>
      <c r="W48" s="114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6.5" customHeight="1" thickBot="1">
      <c r="A49" s="446" t="s">
        <v>98</v>
      </c>
      <c r="B49" s="447"/>
      <c r="C49" s="447"/>
      <c r="D49" s="447"/>
      <c r="E49" s="447"/>
      <c r="F49" s="447"/>
      <c r="G49" s="447"/>
      <c r="H49" s="447"/>
      <c r="I49" s="447"/>
      <c r="J49" s="447"/>
      <c r="K49" s="652"/>
      <c r="L49" s="652"/>
      <c r="M49" s="447"/>
      <c r="N49" s="447"/>
      <c r="O49" s="447"/>
      <c r="P49" s="447"/>
      <c r="Q49" s="447"/>
      <c r="R49" s="447"/>
      <c r="S49" s="447"/>
      <c r="T49" s="447"/>
      <c r="U49" s="447"/>
      <c r="V49" s="447"/>
      <c r="W49" s="448"/>
      <c r="X49" s="8"/>
      <c r="Y49" s="8"/>
      <c r="Z49" s="8"/>
      <c r="AA49" s="8"/>
      <c r="AB49" s="8"/>
      <c r="AC49" s="8"/>
      <c r="AD49" s="8"/>
      <c r="AE49" s="8"/>
      <c r="AF49" s="8"/>
    </row>
    <row r="50" spans="1:41" ht="38.25" customHeight="1" thickBot="1">
      <c r="A50" s="240">
        <v>35</v>
      </c>
      <c r="B50" s="267" t="s">
        <v>225</v>
      </c>
      <c r="C50" s="616" t="s">
        <v>99</v>
      </c>
      <c r="D50" s="378"/>
      <c r="E50" s="39" t="s">
        <v>196</v>
      </c>
      <c r="F50" s="33">
        <f>SUM(H50,I50,K50,M50,Q50,T50)</f>
        <v>5</v>
      </c>
      <c r="G50" s="314">
        <f>SUM(N50,S50,V50)</f>
        <v>0.5</v>
      </c>
      <c r="H50" s="29"/>
      <c r="I50" s="29" t="s">
        <v>39</v>
      </c>
      <c r="J50" s="29"/>
      <c r="K50" s="284">
        <v>5</v>
      </c>
      <c r="L50" s="284">
        <v>25</v>
      </c>
      <c r="M50" s="211" t="s">
        <v>33</v>
      </c>
      <c r="N50" s="44">
        <v>0.5</v>
      </c>
      <c r="O50" s="29" t="s">
        <v>39</v>
      </c>
      <c r="P50" s="63" t="s">
        <v>87</v>
      </c>
      <c r="Q50" s="144" t="s">
        <v>39</v>
      </c>
      <c r="R50" s="29"/>
      <c r="S50" s="134" t="s">
        <v>39</v>
      </c>
      <c r="T50" s="29" t="s">
        <v>39</v>
      </c>
      <c r="U50" s="29"/>
      <c r="V50" s="134" t="s">
        <v>39</v>
      </c>
      <c r="W50" s="243" t="s">
        <v>39</v>
      </c>
      <c r="X50" s="9"/>
      <c r="Y50" s="9"/>
      <c r="Z50" s="9"/>
      <c r="AA50" s="9"/>
      <c r="AB50" s="9"/>
      <c r="AC50" s="9"/>
      <c r="AD50" s="9"/>
      <c r="AE50" s="9"/>
      <c r="AF50" s="9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33" customHeight="1">
      <c r="A51" s="597">
        <v>36</v>
      </c>
      <c r="B51" s="671" t="s">
        <v>232</v>
      </c>
      <c r="C51" s="556" t="s">
        <v>114</v>
      </c>
      <c r="D51" s="79" t="s">
        <v>101</v>
      </c>
      <c r="E51" s="558" t="s">
        <v>171</v>
      </c>
      <c r="F51" s="417">
        <f>SUM(H51,H52,I51,I52,M51,Q51,T51)</f>
        <v>140</v>
      </c>
      <c r="G51" s="560">
        <f>SUM(N51,S51,V51)</f>
        <v>6</v>
      </c>
      <c r="H51" s="81">
        <v>15</v>
      </c>
      <c r="I51" s="82">
        <v>10</v>
      </c>
      <c r="J51" s="82">
        <v>5</v>
      </c>
      <c r="K51" s="577" t="s">
        <v>57</v>
      </c>
      <c r="L51" s="283"/>
      <c r="M51" s="577">
        <v>25</v>
      </c>
      <c r="N51" s="650">
        <v>2</v>
      </c>
      <c r="O51" s="650" t="s">
        <v>38</v>
      </c>
      <c r="P51" s="627"/>
      <c r="Q51" s="475">
        <v>40</v>
      </c>
      <c r="R51" s="475">
        <v>10</v>
      </c>
      <c r="S51" s="573">
        <v>2</v>
      </c>
      <c r="T51" s="475">
        <v>40</v>
      </c>
      <c r="U51" s="475">
        <v>5</v>
      </c>
      <c r="V51" s="575">
        <v>2</v>
      </c>
      <c r="W51" s="661" t="s">
        <v>87</v>
      </c>
      <c r="X51" s="9"/>
      <c r="Y51" s="9"/>
      <c r="Z51" s="9"/>
      <c r="AA51" s="9"/>
      <c r="AB51" s="9"/>
      <c r="AC51" s="9"/>
      <c r="AD51" s="9"/>
      <c r="AE51" s="9"/>
      <c r="AF51" s="9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33" customHeight="1" thickBot="1">
      <c r="A52" s="598"/>
      <c r="B52" s="672"/>
      <c r="C52" s="557"/>
      <c r="D52" s="80" t="s">
        <v>102</v>
      </c>
      <c r="E52" s="559"/>
      <c r="F52" s="418"/>
      <c r="G52" s="561"/>
      <c r="H52" s="216">
        <v>10</v>
      </c>
      <c r="I52" s="216" t="s">
        <v>33</v>
      </c>
      <c r="J52" s="216"/>
      <c r="K52" s="578"/>
      <c r="L52" s="291"/>
      <c r="M52" s="578"/>
      <c r="N52" s="651"/>
      <c r="O52" s="651"/>
      <c r="P52" s="628"/>
      <c r="Q52" s="566"/>
      <c r="R52" s="566"/>
      <c r="S52" s="574"/>
      <c r="T52" s="566"/>
      <c r="U52" s="566"/>
      <c r="V52" s="576"/>
      <c r="W52" s="662"/>
      <c r="X52" s="9"/>
      <c r="Y52" s="9"/>
      <c r="Z52" s="9"/>
      <c r="AA52" s="9"/>
      <c r="AB52" s="9"/>
      <c r="AC52" s="9"/>
      <c r="AD52" s="9"/>
      <c r="AE52" s="9"/>
      <c r="AF52" s="9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42.75" customHeight="1" thickBot="1">
      <c r="A53" s="212">
        <v>37</v>
      </c>
      <c r="B53" s="328" t="s">
        <v>226</v>
      </c>
      <c r="C53" s="555" t="s">
        <v>115</v>
      </c>
      <c r="D53" s="421"/>
      <c r="E53" s="313" t="s">
        <v>167</v>
      </c>
      <c r="F53" s="239">
        <f>SUM(H53,I53,K53,M53,Q53,T53)</f>
        <v>40</v>
      </c>
      <c r="G53" s="222">
        <v>2</v>
      </c>
      <c r="H53" s="216" t="s">
        <v>39</v>
      </c>
      <c r="I53" s="216" t="s">
        <v>39</v>
      </c>
      <c r="J53" s="216"/>
      <c r="K53" s="216" t="s">
        <v>39</v>
      </c>
      <c r="L53" s="216"/>
      <c r="M53" s="216" t="s">
        <v>39</v>
      </c>
      <c r="N53" s="98"/>
      <c r="O53" s="216" t="s">
        <v>39</v>
      </c>
      <c r="P53" s="216" t="s">
        <v>39</v>
      </c>
      <c r="Q53" s="216" t="s">
        <v>39</v>
      </c>
      <c r="R53" s="216"/>
      <c r="S53" s="230" t="s">
        <v>39</v>
      </c>
      <c r="T53" s="216">
        <v>40</v>
      </c>
      <c r="U53" s="216">
        <v>5</v>
      </c>
      <c r="V53" s="223">
        <v>2</v>
      </c>
      <c r="W53" s="223" t="s">
        <v>87</v>
      </c>
      <c r="X53" s="9"/>
      <c r="Y53" s="9"/>
      <c r="Z53" s="9"/>
      <c r="AA53" s="9"/>
      <c r="AB53" s="9"/>
      <c r="AC53" s="9"/>
      <c r="AD53" s="9"/>
      <c r="AE53" s="9"/>
      <c r="AF53" s="9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42" customHeight="1" thickBot="1">
      <c r="A54" s="212">
        <v>38</v>
      </c>
      <c r="B54" s="328" t="s">
        <v>227</v>
      </c>
      <c r="C54" s="616" t="s">
        <v>103</v>
      </c>
      <c r="D54" s="604"/>
      <c r="E54" s="280" t="s">
        <v>168</v>
      </c>
      <c r="F54" s="145">
        <f>SUM(H54,I54,K54,M54,Q54,T54)</f>
        <v>120</v>
      </c>
      <c r="G54" s="62">
        <f>SUM(N54,S54,V54)</f>
        <v>4</v>
      </c>
      <c r="H54" s="228" t="s">
        <v>39</v>
      </c>
      <c r="I54" s="228" t="s">
        <v>39</v>
      </c>
      <c r="J54" s="228"/>
      <c r="K54" s="228" t="s">
        <v>39</v>
      </c>
      <c r="L54" s="228"/>
      <c r="M54" s="228" t="s">
        <v>39</v>
      </c>
      <c r="N54" s="146"/>
      <c r="O54" s="228"/>
      <c r="P54" s="228" t="s">
        <v>39</v>
      </c>
      <c r="Q54" s="228">
        <v>40</v>
      </c>
      <c r="R54" s="228">
        <v>5</v>
      </c>
      <c r="S54" s="227">
        <v>1</v>
      </c>
      <c r="T54" s="228">
        <v>80</v>
      </c>
      <c r="U54" s="228">
        <v>5</v>
      </c>
      <c r="V54" s="227">
        <v>3</v>
      </c>
      <c r="W54" s="89" t="s">
        <v>87</v>
      </c>
      <c r="X54" s="9"/>
      <c r="Y54" s="9"/>
      <c r="Z54" s="9"/>
      <c r="AA54" s="9"/>
      <c r="AB54" s="9"/>
      <c r="AC54" s="9"/>
      <c r="AD54" s="9"/>
      <c r="AE54" s="9"/>
      <c r="AF54" s="9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34.5" customHeight="1" thickBot="1">
      <c r="A55" s="597">
        <v>39</v>
      </c>
      <c r="B55" s="671" t="s">
        <v>233</v>
      </c>
      <c r="C55" s="623" t="s">
        <v>116</v>
      </c>
      <c r="D55" s="285" t="s">
        <v>101</v>
      </c>
      <c r="E55" s="558" t="s">
        <v>169</v>
      </c>
      <c r="F55" s="417">
        <f>SUM(H55,H56,I55,I56,M55,Q55,T55)</f>
        <v>140</v>
      </c>
      <c r="G55" s="560">
        <f>SUM(N55,S55,V55)</f>
        <v>6</v>
      </c>
      <c r="H55" s="81">
        <v>15</v>
      </c>
      <c r="I55" s="82">
        <v>10</v>
      </c>
      <c r="J55" s="82">
        <v>5</v>
      </c>
      <c r="K55" s="556" t="s">
        <v>57</v>
      </c>
      <c r="L55" s="556"/>
      <c r="M55" s="556">
        <v>25</v>
      </c>
      <c r="N55" s="650">
        <v>2</v>
      </c>
      <c r="O55" s="650" t="s">
        <v>38</v>
      </c>
      <c r="P55" s="627"/>
      <c r="Q55" s="475">
        <v>40</v>
      </c>
      <c r="R55" s="475">
        <v>5</v>
      </c>
      <c r="S55" s="629">
        <v>2</v>
      </c>
      <c r="T55" s="556">
        <v>40</v>
      </c>
      <c r="U55" s="556">
        <v>5</v>
      </c>
      <c r="V55" s="575">
        <v>2</v>
      </c>
      <c r="W55" s="575" t="s">
        <v>87</v>
      </c>
      <c r="X55" s="9"/>
      <c r="Y55" s="9"/>
      <c r="Z55" s="9"/>
      <c r="AA55" s="9"/>
      <c r="AB55" s="9"/>
      <c r="AC55" s="9"/>
      <c r="AD55" s="9"/>
      <c r="AE55" s="9"/>
      <c r="AF55" s="9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36" customHeight="1" thickBot="1">
      <c r="A56" s="598"/>
      <c r="B56" s="672"/>
      <c r="C56" s="624"/>
      <c r="D56" s="285" t="s">
        <v>102</v>
      </c>
      <c r="E56" s="625"/>
      <c r="F56" s="418"/>
      <c r="G56" s="561"/>
      <c r="H56" s="283">
        <v>10</v>
      </c>
      <c r="I56" s="283" t="s">
        <v>33</v>
      </c>
      <c r="J56" s="283" t="s">
        <v>39</v>
      </c>
      <c r="K56" s="557"/>
      <c r="L56" s="557"/>
      <c r="M56" s="557"/>
      <c r="N56" s="651"/>
      <c r="O56" s="651"/>
      <c r="P56" s="628"/>
      <c r="Q56" s="566"/>
      <c r="R56" s="566"/>
      <c r="S56" s="630"/>
      <c r="T56" s="557"/>
      <c r="U56" s="557"/>
      <c r="V56" s="576"/>
      <c r="W56" s="576"/>
      <c r="X56" s="9"/>
      <c r="Y56" s="9"/>
      <c r="Z56" s="9"/>
      <c r="AA56" s="9"/>
      <c r="AB56" s="9"/>
      <c r="AC56" s="9"/>
      <c r="AD56" s="9"/>
      <c r="AE56" s="9"/>
      <c r="AF56" s="9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36.75" customHeight="1" thickBot="1">
      <c r="A57" s="597">
        <v>40</v>
      </c>
      <c r="B57" s="556" t="s">
        <v>228</v>
      </c>
      <c r="C57" s="663" t="s">
        <v>104</v>
      </c>
      <c r="D57" s="355" t="s">
        <v>101</v>
      </c>
      <c r="E57" s="39" t="s">
        <v>170</v>
      </c>
      <c r="F57" s="366">
        <f>SUM(H57,H58,I57,I58,K57,M57,Q57,T57)</f>
        <v>335</v>
      </c>
      <c r="G57" s="665">
        <f>SUM(N57,S57,V57)</f>
        <v>11</v>
      </c>
      <c r="H57" s="340">
        <v>10</v>
      </c>
      <c r="I57" s="340">
        <v>10</v>
      </c>
      <c r="J57" s="340">
        <v>5</v>
      </c>
      <c r="K57" s="667" t="s">
        <v>57</v>
      </c>
      <c r="L57" s="475"/>
      <c r="M57" s="475">
        <v>25</v>
      </c>
      <c r="N57" s="669">
        <v>2</v>
      </c>
      <c r="O57" s="669" t="s">
        <v>38</v>
      </c>
      <c r="P57" s="475"/>
      <c r="Q57" s="475">
        <v>80</v>
      </c>
      <c r="R57" s="475">
        <v>10</v>
      </c>
      <c r="S57" s="573">
        <v>2</v>
      </c>
      <c r="T57" s="556">
        <v>200</v>
      </c>
      <c r="U57" s="556">
        <v>5</v>
      </c>
      <c r="V57" s="575">
        <v>7</v>
      </c>
      <c r="W57" s="575" t="s">
        <v>87</v>
      </c>
      <c r="X57" s="9"/>
      <c r="Y57" s="9"/>
      <c r="Z57" s="9"/>
      <c r="AA57" s="9"/>
      <c r="AB57" s="9"/>
      <c r="AC57" s="9"/>
      <c r="AD57" s="9"/>
      <c r="AE57" s="9"/>
      <c r="AF57" s="9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42.75" customHeight="1" thickBot="1">
      <c r="A58" s="598"/>
      <c r="B58" s="557"/>
      <c r="C58" s="664"/>
      <c r="D58" s="356" t="s">
        <v>102</v>
      </c>
      <c r="E58" s="39" t="s">
        <v>168</v>
      </c>
      <c r="F58" s="605"/>
      <c r="G58" s="666"/>
      <c r="H58" s="340">
        <v>10</v>
      </c>
      <c r="I58" s="340" t="s">
        <v>33</v>
      </c>
      <c r="J58" s="340" t="s">
        <v>39</v>
      </c>
      <c r="K58" s="668"/>
      <c r="L58" s="566"/>
      <c r="M58" s="566"/>
      <c r="N58" s="670"/>
      <c r="O58" s="670"/>
      <c r="P58" s="566"/>
      <c r="Q58" s="566"/>
      <c r="R58" s="566"/>
      <c r="S58" s="574"/>
      <c r="T58" s="557"/>
      <c r="U58" s="557"/>
      <c r="V58" s="576"/>
      <c r="W58" s="576"/>
      <c r="X58" s="9"/>
      <c r="Y58" s="9"/>
      <c r="Z58" s="9"/>
      <c r="AA58" s="9"/>
      <c r="AB58" s="9"/>
      <c r="AC58" s="9"/>
      <c r="AD58" s="9"/>
      <c r="AE58" s="9"/>
      <c r="AF58" s="9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6.5" thickBot="1">
      <c r="A59" s="431" t="s">
        <v>47</v>
      </c>
      <c r="B59" s="424"/>
      <c r="C59" s="424"/>
      <c r="D59" s="424"/>
      <c r="E59" s="570"/>
      <c r="F59" s="112">
        <f>SUM(F50:F58)</f>
        <v>780</v>
      </c>
      <c r="G59" s="112">
        <f>SUM(G50:G58)</f>
        <v>29.5</v>
      </c>
      <c r="H59" s="112">
        <f>SUM(H50:H58)</f>
        <v>70</v>
      </c>
      <c r="I59" s="112">
        <f>SUM(I50:I58)</f>
        <v>30</v>
      </c>
      <c r="J59" s="112"/>
      <c r="K59" s="112">
        <f>SUM(K50:K58)</f>
        <v>5</v>
      </c>
      <c r="L59" s="112"/>
      <c r="M59" s="290">
        <f>SUM(M50:M58)</f>
        <v>75</v>
      </c>
      <c r="N59" s="94">
        <f>SUM(N50:N58)</f>
        <v>6.5</v>
      </c>
      <c r="O59" s="100"/>
      <c r="P59" s="112"/>
      <c r="Q59" s="112">
        <f>SUM(Q50:Q58)</f>
        <v>200</v>
      </c>
      <c r="R59" s="112"/>
      <c r="S59" s="112">
        <f>SUM(S50:S58)</f>
        <v>7</v>
      </c>
      <c r="T59" s="112">
        <f>SUM(T50:T58)</f>
        <v>400</v>
      </c>
      <c r="U59" s="112"/>
      <c r="V59" s="112">
        <f>SUM(V50:V58)</f>
        <v>16</v>
      </c>
      <c r="W59" s="112"/>
      <c r="X59" s="9"/>
      <c r="Y59" s="9"/>
      <c r="Z59" s="9"/>
      <c r="AA59" s="9"/>
      <c r="AB59" s="9"/>
      <c r="AC59" s="9"/>
      <c r="AD59" s="9"/>
      <c r="AE59" s="9"/>
      <c r="AF59" s="9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4.25" customHeight="1" thickBot="1">
      <c r="A60" s="65"/>
      <c r="B60" s="329"/>
      <c r="C60" s="621"/>
      <c r="D60" s="621"/>
      <c r="E60" s="621"/>
      <c r="F60" s="621"/>
      <c r="G60" s="621"/>
      <c r="H60" s="621"/>
      <c r="I60" s="621"/>
      <c r="J60" s="621"/>
      <c r="K60" s="621"/>
      <c r="L60" s="621"/>
      <c r="M60" s="621"/>
      <c r="N60" s="621"/>
      <c r="O60" s="621"/>
      <c r="P60" s="621"/>
      <c r="Q60" s="621"/>
      <c r="R60" s="621"/>
      <c r="S60" s="621"/>
      <c r="T60" s="621"/>
      <c r="U60" s="621"/>
      <c r="V60" s="621"/>
      <c r="W60" s="622"/>
      <c r="X60" s="9"/>
      <c r="Y60" s="9"/>
      <c r="Z60" s="9"/>
      <c r="AA60" s="9"/>
      <c r="AB60" s="9"/>
      <c r="AC60" s="9"/>
      <c r="AD60" s="9"/>
      <c r="AE60" s="9"/>
      <c r="AF60" s="9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1.5" customHeight="1" thickBot="1">
      <c r="A61" s="194">
        <v>41</v>
      </c>
      <c r="B61" s="326" t="s">
        <v>222</v>
      </c>
      <c r="C61" s="404" t="s">
        <v>107</v>
      </c>
      <c r="D61" s="445"/>
      <c r="E61" s="35" t="s">
        <v>108</v>
      </c>
      <c r="F61" s="194">
        <v>20</v>
      </c>
      <c r="G61" s="30">
        <f>SUM(N61,S61,V61)</f>
        <v>0</v>
      </c>
      <c r="H61" s="194" t="s">
        <v>33</v>
      </c>
      <c r="I61" s="194">
        <v>20</v>
      </c>
      <c r="J61" s="194">
        <v>20</v>
      </c>
      <c r="K61" s="194" t="s">
        <v>33</v>
      </c>
      <c r="L61" s="194"/>
      <c r="M61" s="194" t="s">
        <v>33</v>
      </c>
      <c r="N61" s="45">
        <v>0</v>
      </c>
      <c r="O61" s="64"/>
      <c r="P61" s="32" t="s">
        <v>34</v>
      </c>
      <c r="Q61" s="231" t="s">
        <v>33</v>
      </c>
      <c r="R61" s="194"/>
      <c r="S61" s="133" t="s">
        <v>39</v>
      </c>
      <c r="T61" s="194" t="s">
        <v>33</v>
      </c>
      <c r="U61" s="194"/>
      <c r="V61" s="133" t="s">
        <v>39</v>
      </c>
      <c r="W61" s="194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9.5" customHeight="1" thickBot="1">
      <c r="A62" s="454" t="s">
        <v>47</v>
      </c>
      <c r="B62" s="455"/>
      <c r="C62" s="455"/>
      <c r="D62" s="455"/>
      <c r="E62" s="456"/>
      <c r="F62" s="116">
        <f>SUM(F61)</f>
        <v>20</v>
      </c>
      <c r="G62" s="117">
        <f>SUM(G61)</f>
        <v>0</v>
      </c>
      <c r="H62" s="118"/>
      <c r="I62" s="118">
        <f>SUM(I61)</f>
        <v>20</v>
      </c>
      <c r="J62" s="118"/>
      <c r="K62" s="118"/>
      <c r="L62" s="118"/>
      <c r="M62" s="118"/>
      <c r="N62" s="118">
        <f>SUM(N61)</f>
        <v>0</v>
      </c>
      <c r="O62" s="119"/>
      <c r="P62" s="115"/>
      <c r="Q62" s="120"/>
      <c r="R62" s="118"/>
      <c r="S62" s="118"/>
      <c r="T62" s="121"/>
      <c r="U62" s="121"/>
      <c r="V62" s="121"/>
      <c r="W62" s="12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6.5" thickBot="1">
      <c r="A63" s="431" t="s">
        <v>47</v>
      </c>
      <c r="B63" s="424"/>
      <c r="C63" s="424"/>
      <c r="D63" s="424"/>
      <c r="E63" s="425"/>
      <c r="F63" s="122">
        <f>SUM(F48,F59)</f>
        <v>810</v>
      </c>
      <c r="G63" s="122">
        <f>SUM(G48,G59)</f>
        <v>30.5</v>
      </c>
      <c r="H63" s="122">
        <f>SUM(H48,H59)</f>
        <v>70</v>
      </c>
      <c r="I63" s="122">
        <f>SUM(I48,I59)</f>
        <v>60</v>
      </c>
      <c r="J63" s="122"/>
      <c r="K63" s="122">
        <f>SUM(K48,K59)</f>
        <v>5</v>
      </c>
      <c r="L63" s="122"/>
      <c r="M63" s="122">
        <f>SUM(M48,M59)</f>
        <v>75</v>
      </c>
      <c r="N63" s="122">
        <f>SUM(N48,N59)</f>
        <v>7.5</v>
      </c>
      <c r="O63" s="122"/>
      <c r="P63" s="122"/>
      <c r="Q63" s="122">
        <f>SUM(Q48,Q59)</f>
        <v>200</v>
      </c>
      <c r="R63" s="122"/>
      <c r="S63" s="122">
        <f>SUM(S48,S59)</f>
        <v>7</v>
      </c>
      <c r="T63" s="122">
        <f>SUM(T48,T59)</f>
        <v>400</v>
      </c>
      <c r="U63" s="122"/>
      <c r="V63" s="122">
        <f>SUM(V48,V59)</f>
        <v>16</v>
      </c>
      <c r="W63" s="122"/>
      <c r="X63" s="9"/>
      <c r="Y63" s="9"/>
      <c r="Z63" s="9"/>
      <c r="AA63" s="9"/>
      <c r="AB63" s="9"/>
      <c r="AC63" s="9"/>
      <c r="AD63" s="9"/>
      <c r="AE63" s="9"/>
      <c r="AF63" s="9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" customHeight="1">
      <c r="A64" s="619" t="s">
        <v>117</v>
      </c>
      <c r="B64" s="619"/>
      <c r="C64" s="619"/>
      <c r="D64" s="619"/>
      <c r="E64" s="619"/>
      <c r="F64" s="10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9"/>
      <c r="Y64" s="9"/>
      <c r="Z64" s="9"/>
      <c r="AA64" s="9"/>
      <c r="AB64" s="9"/>
      <c r="AC64" s="9"/>
      <c r="AD64" s="9"/>
      <c r="AE64" s="9"/>
      <c r="AF64" s="9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23.25" customHeight="1">
      <c r="A65" s="618" t="s">
        <v>203</v>
      </c>
      <c r="B65" s="618"/>
      <c r="C65" s="618"/>
      <c r="D65" s="618"/>
      <c r="E65" s="618"/>
      <c r="F65" s="618"/>
      <c r="G65" s="618"/>
      <c r="H65" s="618"/>
      <c r="I65" s="618"/>
      <c r="J65" s="618"/>
      <c r="K65" s="618"/>
      <c r="L65" s="618"/>
      <c r="M65" s="618"/>
      <c r="N65" s="618"/>
      <c r="O65" s="618"/>
      <c r="P65" s="618"/>
      <c r="Q65" s="618"/>
      <c r="R65" s="618"/>
      <c r="S65" s="618"/>
      <c r="T65" s="618"/>
      <c r="U65" s="618"/>
      <c r="V65" s="618"/>
      <c r="W65" s="618"/>
      <c r="X65" s="9"/>
      <c r="Y65" s="9"/>
      <c r="Z65" s="9"/>
      <c r="AA65" s="9"/>
      <c r="AB65" s="9"/>
      <c r="AC65" s="9"/>
      <c r="AD65" s="9"/>
      <c r="AE65" s="9"/>
      <c r="AF65" s="9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22.9" customHeight="1">
      <c r="A66" s="620" t="s">
        <v>202</v>
      </c>
      <c r="B66" s="620"/>
      <c r="C66" s="620"/>
      <c r="D66" s="620"/>
      <c r="E66" s="620"/>
      <c r="F66" s="620"/>
      <c r="G66" s="620"/>
      <c r="H66" s="620"/>
      <c r="I66" s="620"/>
      <c r="J66" s="620"/>
      <c r="K66" s="620"/>
      <c r="L66" s="620"/>
      <c r="M66" s="620"/>
      <c r="N66" s="620"/>
      <c r="O66" s="620"/>
      <c r="P66" s="620"/>
      <c r="Q66" s="620"/>
      <c r="R66" s="620"/>
      <c r="S66" s="620"/>
      <c r="T66" s="620"/>
      <c r="U66" s="620"/>
      <c r="V66" s="620"/>
      <c r="W66" s="620"/>
      <c r="X66" s="9"/>
      <c r="Y66" s="9"/>
      <c r="Z66" s="9"/>
      <c r="AA66" s="9"/>
      <c r="AB66" s="9"/>
      <c r="AC66" s="9"/>
      <c r="AD66" s="9"/>
      <c r="AE66" s="9"/>
      <c r="AF66" s="9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4.25" customHeight="1">
      <c r="A67" s="617" t="s">
        <v>156</v>
      </c>
      <c r="B67" s="617"/>
      <c r="C67" s="617"/>
      <c r="D67" s="617"/>
      <c r="E67" s="617"/>
      <c r="F67" s="617"/>
      <c r="G67" s="617"/>
      <c r="H67" s="617"/>
      <c r="I67" s="617"/>
      <c r="J67" s="617"/>
      <c r="K67" s="617"/>
      <c r="L67" s="617"/>
      <c r="M67" s="617"/>
      <c r="N67" s="617"/>
      <c r="O67" s="617"/>
      <c r="P67" s="617"/>
      <c r="Q67" s="617"/>
      <c r="R67" s="617"/>
      <c r="S67" s="617"/>
      <c r="T67" s="617"/>
      <c r="U67" s="617"/>
      <c r="V67" s="617"/>
      <c r="W67" s="617"/>
      <c r="X67" s="8"/>
      <c r="Y67" s="8"/>
      <c r="Z67" s="8"/>
      <c r="AA67" s="8"/>
      <c r="AB67" s="8"/>
      <c r="AC67" s="8"/>
      <c r="AD67" s="8"/>
      <c r="AE67" s="8"/>
      <c r="AF67" s="8"/>
    </row>
    <row r="68" spans="1:41">
      <c r="A68" s="617"/>
      <c r="B68" s="617"/>
      <c r="C68" s="617"/>
      <c r="D68" s="617"/>
      <c r="E68" s="617"/>
      <c r="F68" s="617"/>
      <c r="G68" s="617"/>
      <c r="H68" s="617"/>
      <c r="I68" s="617"/>
      <c r="J68" s="617"/>
      <c r="K68" s="617"/>
      <c r="L68" s="617"/>
      <c r="M68" s="617"/>
      <c r="N68" s="617"/>
      <c r="O68" s="617"/>
      <c r="P68" s="617"/>
      <c r="Q68" s="617"/>
      <c r="R68" s="617"/>
      <c r="S68" s="617"/>
      <c r="T68" s="617"/>
      <c r="U68" s="617"/>
      <c r="V68" s="617"/>
      <c r="W68" s="617"/>
      <c r="X68" s="8"/>
      <c r="Y68" s="8"/>
      <c r="Z68" s="8"/>
      <c r="AA68" s="8"/>
      <c r="AB68" s="8"/>
      <c r="AC68" s="8"/>
      <c r="AD68" s="8"/>
      <c r="AE68" s="8"/>
      <c r="AF68" s="8"/>
    </row>
    <row r="69" spans="1:41">
      <c r="A69" s="617"/>
      <c r="B69" s="617"/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8"/>
      <c r="Y69" s="8"/>
      <c r="Z69" s="8"/>
      <c r="AA69" s="8"/>
      <c r="AB69" s="8"/>
      <c r="AC69" s="8"/>
      <c r="AD69" s="8"/>
      <c r="AE69" s="8"/>
      <c r="AF69" s="8"/>
    </row>
    <row r="70" spans="1:41">
      <c r="A70" s="617"/>
      <c r="B70" s="617"/>
      <c r="C70" s="617"/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</row>
    <row r="71" spans="1:41">
      <c r="A71" s="617"/>
      <c r="B71" s="617"/>
      <c r="C71" s="617"/>
      <c r="D71" s="617"/>
      <c r="E71" s="617"/>
      <c r="F71" s="617"/>
      <c r="G71" s="617"/>
      <c r="H71" s="617"/>
      <c r="I71" s="617"/>
      <c r="J71" s="617"/>
      <c r="K71" s="617"/>
      <c r="L71" s="617"/>
      <c r="M71" s="617"/>
      <c r="N71" s="617"/>
      <c r="O71" s="617"/>
      <c r="P71" s="617"/>
      <c r="Q71" s="617"/>
      <c r="R71" s="617"/>
      <c r="S71" s="617"/>
      <c r="T71" s="617"/>
      <c r="U71" s="617"/>
      <c r="V71" s="617"/>
      <c r="W71" s="617"/>
    </row>
    <row r="72" spans="1:41">
      <c r="A72" s="617"/>
      <c r="B72" s="617"/>
      <c r="C72" s="617"/>
      <c r="D72" s="617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</row>
    <row r="73" spans="1:41">
      <c r="A73" s="617"/>
      <c r="B73" s="617"/>
      <c r="C73" s="617"/>
      <c r="D73" s="617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</row>
    <row r="74" spans="1:41">
      <c r="A74" s="617"/>
      <c r="B74" s="617"/>
      <c r="C74" s="617"/>
      <c r="D74" s="617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</row>
    <row r="75" spans="1:41">
      <c r="A75" s="617"/>
      <c r="B75" s="617"/>
      <c r="C75" s="617"/>
      <c r="D75" s="617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</row>
    <row r="76" spans="1:41">
      <c r="A76" s="617"/>
      <c r="B76" s="617"/>
      <c r="C76" s="617"/>
      <c r="D76" s="617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</row>
    <row r="77" spans="1:41">
      <c r="A77" s="617"/>
      <c r="B77" s="617"/>
      <c r="C77" s="617"/>
      <c r="D77" s="617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</row>
    <row r="78" spans="1:41">
      <c r="A78" s="617"/>
      <c r="B78" s="617"/>
      <c r="C78" s="617"/>
      <c r="D78" s="617"/>
      <c r="E78" s="617"/>
      <c r="F78" s="617"/>
      <c r="G78" s="617"/>
      <c r="H78" s="617"/>
      <c r="I78" s="617"/>
      <c r="J78" s="617"/>
      <c r="K78" s="617"/>
      <c r="L78" s="617"/>
      <c r="M78" s="617"/>
      <c r="N78" s="617"/>
      <c r="O78" s="617"/>
      <c r="P78" s="617"/>
      <c r="Q78" s="617"/>
      <c r="R78" s="617"/>
      <c r="S78" s="617"/>
      <c r="T78" s="617"/>
      <c r="U78" s="617"/>
      <c r="V78" s="617"/>
      <c r="W78" s="617"/>
    </row>
    <row r="79" spans="1:41">
      <c r="A79" s="617"/>
      <c r="B79" s="617"/>
      <c r="C79" s="617"/>
      <c r="D79" s="617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</row>
    <row r="80" spans="1:41">
      <c r="A80" s="617"/>
      <c r="B80" s="617"/>
      <c r="C80" s="617"/>
      <c r="D80" s="617"/>
      <c r="E80" s="617"/>
      <c r="F80" s="617"/>
      <c r="G80" s="617"/>
      <c r="H80" s="617"/>
      <c r="I80" s="617"/>
      <c r="J80" s="617"/>
      <c r="K80" s="617"/>
      <c r="L80" s="617"/>
      <c r="M80" s="617"/>
      <c r="N80" s="617"/>
      <c r="O80" s="617"/>
      <c r="P80" s="617"/>
      <c r="Q80" s="617"/>
      <c r="R80" s="617"/>
      <c r="S80" s="617"/>
      <c r="T80" s="617"/>
      <c r="U80" s="617"/>
      <c r="V80" s="617"/>
      <c r="W80" s="617"/>
    </row>
    <row r="81" spans="1:23">
      <c r="A81" s="617"/>
      <c r="B81" s="617"/>
      <c r="C81" s="617"/>
      <c r="D81" s="617"/>
      <c r="E81" s="617"/>
      <c r="F81" s="617"/>
      <c r="G81" s="617"/>
      <c r="H81" s="617"/>
      <c r="I81" s="617"/>
      <c r="J81" s="617"/>
      <c r="K81" s="617"/>
      <c r="L81" s="617"/>
      <c r="M81" s="617"/>
      <c r="N81" s="617"/>
      <c r="O81" s="617"/>
      <c r="P81" s="617"/>
      <c r="Q81" s="617"/>
      <c r="R81" s="617"/>
      <c r="S81" s="617"/>
      <c r="T81" s="617"/>
      <c r="U81" s="617"/>
      <c r="V81" s="617"/>
      <c r="W81" s="617"/>
    </row>
    <row r="82" spans="1:23">
      <c r="A82" s="617"/>
      <c r="B82" s="617"/>
      <c r="C82" s="617"/>
      <c r="D82" s="617"/>
      <c r="E82" s="617"/>
      <c r="F82" s="617"/>
      <c r="G82" s="617"/>
      <c r="H82" s="617"/>
      <c r="I82" s="617"/>
      <c r="J82" s="617"/>
      <c r="K82" s="617"/>
      <c r="L82" s="617"/>
      <c r="M82" s="617"/>
      <c r="N82" s="617"/>
      <c r="O82" s="617"/>
      <c r="P82" s="617"/>
      <c r="Q82" s="617"/>
      <c r="R82" s="617"/>
      <c r="S82" s="617"/>
      <c r="T82" s="617"/>
      <c r="U82" s="617"/>
      <c r="V82" s="617"/>
      <c r="W82" s="617"/>
    </row>
    <row r="83" spans="1:23">
      <c r="A83" s="617"/>
      <c r="B83" s="617"/>
      <c r="C83" s="617"/>
      <c r="D83" s="617"/>
      <c r="E83" s="617"/>
      <c r="F83" s="617"/>
      <c r="G83" s="617"/>
      <c r="H83" s="617"/>
      <c r="I83" s="617"/>
      <c r="J83" s="617"/>
      <c r="K83" s="617"/>
      <c r="L83" s="617"/>
      <c r="M83" s="617"/>
      <c r="N83" s="617"/>
      <c r="O83" s="617"/>
      <c r="P83" s="617"/>
      <c r="Q83" s="617"/>
      <c r="R83" s="617"/>
      <c r="S83" s="617"/>
      <c r="T83" s="617"/>
      <c r="U83" s="617"/>
      <c r="V83" s="617"/>
      <c r="W83" s="617"/>
    </row>
    <row r="84" spans="1:23">
      <c r="A84" s="617"/>
      <c r="B84" s="617"/>
      <c r="C84" s="617"/>
      <c r="D84" s="617"/>
      <c r="E84" s="617"/>
      <c r="F84" s="617"/>
      <c r="G84" s="617"/>
      <c r="H84" s="617"/>
      <c r="I84" s="617"/>
      <c r="J84" s="617"/>
      <c r="K84" s="617"/>
      <c r="L84" s="617"/>
      <c r="M84" s="617"/>
      <c r="N84" s="617"/>
      <c r="O84" s="617"/>
      <c r="P84" s="617"/>
      <c r="Q84" s="617"/>
      <c r="R84" s="617"/>
      <c r="S84" s="617"/>
      <c r="T84" s="617"/>
      <c r="U84" s="617"/>
      <c r="V84" s="617"/>
      <c r="W84" s="617"/>
    </row>
    <row r="85" spans="1:23">
      <c r="A85" s="617"/>
      <c r="B85" s="617"/>
      <c r="C85" s="617"/>
      <c r="D85" s="617"/>
      <c r="E85" s="617"/>
      <c r="F85" s="617"/>
      <c r="G85" s="617"/>
      <c r="H85" s="617"/>
      <c r="I85" s="617"/>
      <c r="J85" s="617"/>
      <c r="K85" s="617"/>
      <c r="L85" s="617"/>
      <c r="M85" s="617"/>
      <c r="N85" s="617"/>
      <c r="O85" s="617"/>
      <c r="P85" s="617"/>
      <c r="Q85" s="617"/>
      <c r="R85" s="617"/>
      <c r="S85" s="617"/>
      <c r="T85" s="617"/>
      <c r="U85" s="617"/>
      <c r="V85" s="617"/>
      <c r="W85" s="617"/>
    </row>
    <row r="86" spans="1:23">
      <c r="A86" s="617"/>
      <c r="B86" s="617"/>
      <c r="C86" s="617"/>
      <c r="D86" s="617"/>
      <c r="E86" s="617"/>
      <c r="F86" s="617"/>
      <c r="G86" s="617"/>
      <c r="H86" s="617"/>
      <c r="I86" s="617"/>
      <c r="J86" s="617"/>
      <c r="K86" s="617"/>
      <c r="L86" s="617"/>
      <c r="M86" s="617"/>
      <c r="N86" s="617"/>
      <c r="O86" s="617"/>
      <c r="P86" s="617"/>
      <c r="Q86" s="617"/>
      <c r="R86" s="617"/>
      <c r="S86" s="617"/>
      <c r="T86" s="617"/>
      <c r="U86" s="617"/>
      <c r="V86" s="617"/>
      <c r="W86" s="617"/>
    </row>
    <row r="87" spans="1:23">
      <c r="A87" s="617"/>
      <c r="B87" s="617"/>
      <c r="C87" s="617"/>
      <c r="D87" s="617"/>
      <c r="E87" s="617"/>
      <c r="F87" s="617"/>
      <c r="G87" s="617"/>
      <c r="H87" s="617"/>
      <c r="I87" s="617"/>
      <c r="J87" s="617"/>
      <c r="K87" s="617"/>
      <c r="L87" s="617"/>
      <c r="M87" s="617"/>
      <c r="N87" s="617"/>
      <c r="O87" s="617"/>
      <c r="P87" s="617"/>
      <c r="Q87" s="617"/>
      <c r="R87" s="617"/>
      <c r="S87" s="617"/>
      <c r="T87" s="617"/>
      <c r="U87" s="617"/>
      <c r="V87" s="617"/>
      <c r="W87" s="617"/>
    </row>
    <row r="88" spans="1:23">
      <c r="A88" s="617"/>
      <c r="B88" s="617"/>
      <c r="C88" s="617"/>
      <c r="D88" s="617"/>
      <c r="E88" s="617"/>
      <c r="F88" s="617"/>
      <c r="G88" s="617"/>
      <c r="H88" s="617"/>
      <c r="I88" s="617"/>
      <c r="J88" s="617"/>
      <c r="K88" s="617"/>
      <c r="L88" s="617"/>
      <c r="M88" s="617"/>
      <c r="N88" s="617"/>
      <c r="O88" s="617"/>
      <c r="P88" s="617"/>
      <c r="Q88" s="617"/>
      <c r="R88" s="617"/>
      <c r="S88" s="617"/>
      <c r="T88" s="617"/>
      <c r="U88" s="617"/>
      <c r="V88" s="617"/>
      <c r="W88" s="617"/>
    </row>
    <row r="89" spans="1:23">
      <c r="A89" s="617"/>
      <c r="B89" s="617"/>
      <c r="C89" s="617"/>
      <c r="D89" s="617"/>
      <c r="E89" s="617"/>
      <c r="F89" s="617"/>
      <c r="G89" s="617"/>
      <c r="H89" s="617"/>
      <c r="I89" s="617"/>
      <c r="J89" s="617"/>
      <c r="K89" s="617"/>
      <c r="L89" s="617"/>
      <c r="M89" s="617"/>
      <c r="N89" s="617"/>
      <c r="O89" s="617"/>
      <c r="P89" s="617"/>
      <c r="Q89" s="617"/>
      <c r="R89" s="617"/>
      <c r="S89" s="617"/>
      <c r="T89" s="617"/>
      <c r="U89" s="617"/>
      <c r="V89" s="617"/>
      <c r="W89" s="617"/>
    </row>
    <row r="90" spans="1:23">
      <c r="A90" s="617"/>
      <c r="B90" s="617"/>
      <c r="C90" s="617"/>
      <c r="D90" s="617"/>
      <c r="E90" s="617"/>
      <c r="F90" s="617"/>
      <c r="G90" s="617"/>
      <c r="H90" s="617"/>
      <c r="I90" s="617"/>
      <c r="J90" s="617"/>
      <c r="K90" s="617"/>
      <c r="L90" s="617"/>
      <c r="M90" s="617"/>
      <c r="N90" s="617"/>
      <c r="O90" s="617"/>
      <c r="P90" s="617"/>
      <c r="Q90" s="617"/>
      <c r="R90" s="617"/>
      <c r="S90" s="617"/>
      <c r="T90" s="617"/>
      <c r="U90" s="617"/>
      <c r="V90" s="617"/>
      <c r="W90" s="617"/>
    </row>
  </sheetData>
  <mergeCells count="221">
    <mergeCell ref="B57:B58"/>
    <mergeCell ref="B24:B25"/>
    <mergeCell ref="B20:B21"/>
    <mergeCell ref="B51:B52"/>
    <mergeCell ref="B55:B56"/>
    <mergeCell ref="P57:P58"/>
    <mergeCell ref="Q57:Q58"/>
    <mergeCell ref="N55:N56"/>
    <mergeCell ref="M55:M56"/>
    <mergeCell ref="O55:O56"/>
    <mergeCell ref="M33:T33"/>
    <mergeCell ref="L55:L56"/>
    <mergeCell ref="R22:R23"/>
    <mergeCell ref="M37:S37"/>
    <mergeCell ref="K22:K23"/>
    <mergeCell ref="S22:S23"/>
    <mergeCell ref="T22:T23"/>
    <mergeCell ref="S43:S44"/>
    <mergeCell ref="R57:R58"/>
    <mergeCell ref="S57:S58"/>
    <mergeCell ref="T57:T58"/>
    <mergeCell ref="N24:N25"/>
    <mergeCell ref="Q24:Q25"/>
    <mergeCell ref="C47:D47"/>
    <mergeCell ref="U57:U58"/>
    <mergeCell ref="V57:V58"/>
    <mergeCell ref="W57:W58"/>
    <mergeCell ref="C57:C58"/>
    <mergeCell ref="F57:F58"/>
    <mergeCell ref="G57:G58"/>
    <mergeCell ref="K57:K58"/>
    <mergeCell ref="L57:L58"/>
    <mergeCell ref="M57:M58"/>
    <mergeCell ref="N57:N58"/>
    <mergeCell ref="O57:O58"/>
    <mergeCell ref="G24:G25"/>
    <mergeCell ref="E24:E25"/>
    <mergeCell ref="K43:K44"/>
    <mergeCell ref="T43:T44"/>
    <mergeCell ref="P51:P52"/>
    <mergeCell ref="G43:G44"/>
    <mergeCell ref="I45:J45"/>
    <mergeCell ref="Q51:Q52"/>
    <mergeCell ref="N43:N44"/>
    <mergeCell ref="O51:O52"/>
    <mergeCell ref="K51:K52"/>
    <mergeCell ref="A49:W49"/>
    <mergeCell ref="I43:I44"/>
    <mergeCell ref="H42:P42"/>
    <mergeCell ref="H40:J40"/>
    <mergeCell ref="A33:E33"/>
    <mergeCell ref="A41:A44"/>
    <mergeCell ref="U24:U25"/>
    <mergeCell ref="A28:E28"/>
    <mergeCell ref="A24:A25"/>
    <mergeCell ref="C24:C25"/>
    <mergeCell ref="A29:W29"/>
    <mergeCell ref="W51:W52"/>
    <mergeCell ref="N51:N52"/>
    <mergeCell ref="A22:A23"/>
    <mergeCell ref="F43:F44"/>
    <mergeCell ref="C20:C21"/>
    <mergeCell ref="C27:D27"/>
    <mergeCell ref="C30:D30"/>
    <mergeCell ref="C22:C23"/>
    <mergeCell ref="F22:F23"/>
    <mergeCell ref="C41:D44"/>
    <mergeCell ref="E41:E44"/>
    <mergeCell ref="B41:B44"/>
    <mergeCell ref="F41:G42"/>
    <mergeCell ref="G20:G21"/>
    <mergeCell ref="A35:W35"/>
    <mergeCell ref="M36:T36"/>
    <mergeCell ref="A32:E32"/>
    <mergeCell ref="A31:E31"/>
    <mergeCell ref="A34:W34"/>
    <mergeCell ref="Q42:W42"/>
    <mergeCell ref="A20:A21"/>
    <mergeCell ref="H43:H44"/>
    <mergeCell ref="F24:F25"/>
    <mergeCell ref="H41:W41"/>
    <mergeCell ref="U22:U23"/>
    <mergeCell ref="B22:B23"/>
    <mergeCell ref="A55:A56"/>
    <mergeCell ref="C55:C56"/>
    <mergeCell ref="E55:E56"/>
    <mergeCell ref="A57:A58"/>
    <mergeCell ref="W24:W25"/>
    <mergeCell ref="S24:S25"/>
    <mergeCell ref="T24:T25"/>
    <mergeCell ref="W55:W56"/>
    <mergeCell ref="F55:F56"/>
    <mergeCell ref="G55:G56"/>
    <mergeCell ref="K55:K56"/>
    <mergeCell ref="P55:P56"/>
    <mergeCell ref="S55:S56"/>
    <mergeCell ref="V55:V56"/>
    <mergeCell ref="T55:T56"/>
    <mergeCell ref="U55:U56"/>
    <mergeCell ref="Q55:Q56"/>
    <mergeCell ref="R55:R56"/>
    <mergeCell ref="M24:M25"/>
    <mergeCell ref="V24:V25"/>
    <mergeCell ref="C26:D26"/>
    <mergeCell ref="A51:A52"/>
    <mergeCell ref="O24:O25"/>
    <mergeCell ref="R24:R25"/>
    <mergeCell ref="A67:W90"/>
    <mergeCell ref="A65:W65"/>
    <mergeCell ref="A59:E59"/>
    <mergeCell ref="A64:E64"/>
    <mergeCell ref="A63:E63"/>
    <mergeCell ref="C61:D61"/>
    <mergeCell ref="A62:E62"/>
    <mergeCell ref="A66:W66"/>
    <mergeCell ref="C60:W60"/>
    <mergeCell ref="F51:F52"/>
    <mergeCell ref="O45:P45"/>
    <mergeCell ref="C50:D50"/>
    <mergeCell ref="C54:D54"/>
    <mergeCell ref="R43:R44"/>
    <mergeCell ref="U43:U44"/>
    <mergeCell ref="Q43:Q44"/>
    <mergeCell ref="J43:J44"/>
    <mergeCell ref="V43:V44"/>
    <mergeCell ref="H5:J5"/>
    <mergeCell ref="J8:J9"/>
    <mergeCell ref="S8:S9"/>
    <mergeCell ref="F6:G7"/>
    <mergeCell ref="O8:P8"/>
    <mergeCell ref="I8:I9"/>
    <mergeCell ref="V18:V19"/>
    <mergeCell ref="W18:W19"/>
    <mergeCell ref="P18:P19"/>
    <mergeCell ref="R18:R19"/>
    <mergeCell ref="S18:S19"/>
    <mergeCell ref="K8:K9"/>
    <mergeCell ref="H7:P7"/>
    <mergeCell ref="V8:V9"/>
    <mergeCell ref="I10:J10"/>
    <mergeCell ref="H8:H9"/>
    <mergeCell ref="G18:G19"/>
    <mergeCell ref="G8:G9"/>
    <mergeCell ref="F18:F19"/>
    <mergeCell ref="A12:W12"/>
    <mergeCell ref="A11:W11"/>
    <mergeCell ref="R8:R9"/>
    <mergeCell ref="B6:B9"/>
    <mergeCell ref="Q7:W7"/>
    <mergeCell ref="A39:D39"/>
    <mergeCell ref="A37:D37"/>
    <mergeCell ref="L8:L9"/>
    <mergeCell ref="N8:N9"/>
    <mergeCell ref="M8:M9"/>
    <mergeCell ref="O18:O19"/>
    <mergeCell ref="U8:U9"/>
    <mergeCell ref="C17:D17"/>
    <mergeCell ref="C18:C19"/>
    <mergeCell ref="E18:E19"/>
    <mergeCell ref="T10:U10"/>
    <mergeCell ref="T8:T9"/>
    <mergeCell ref="C6:D9"/>
    <mergeCell ref="E6:E9"/>
    <mergeCell ref="C10:D10"/>
    <mergeCell ref="F8:F9"/>
    <mergeCell ref="O10:P10"/>
    <mergeCell ref="M18:M19"/>
    <mergeCell ref="N18:N19"/>
    <mergeCell ref="A16:W16"/>
    <mergeCell ref="U18:U19"/>
    <mergeCell ref="T18:T19"/>
    <mergeCell ref="G22:G23"/>
    <mergeCell ref="F20:F21"/>
    <mergeCell ref="N20:N21"/>
    <mergeCell ref="H6:W6"/>
    <mergeCell ref="A36:D36"/>
    <mergeCell ref="M1:Q1"/>
    <mergeCell ref="Q8:Q9"/>
    <mergeCell ref="A4:D4"/>
    <mergeCell ref="C13:D13"/>
    <mergeCell ref="A18:A19"/>
    <mergeCell ref="A14:E14"/>
    <mergeCell ref="A6:A9"/>
    <mergeCell ref="B18:B19"/>
    <mergeCell ref="N22:N23"/>
    <mergeCell ref="O22:O23"/>
    <mergeCell ref="P22:P23"/>
    <mergeCell ref="Q22:Q23"/>
    <mergeCell ref="F1:H1"/>
    <mergeCell ref="F2:H2"/>
    <mergeCell ref="M2:P2"/>
    <mergeCell ref="H4:J4"/>
    <mergeCell ref="Q10:R10"/>
    <mergeCell ref="Q18:Q19"/>
    <mergeCell ref="K18:K19"/>
    <mergeCell ref="W22:W23"/>
    <mergeCell ref="W8:W9"/>
    <mergeCell ref="Z13:Z14"/>
    <mergeCell ref="L43:L44"/>
    <mergeCell ref="C53:D53"/>
    <mergeCell ref="C51:C52"/>
    <mergeCell ref="E51:E52"/>
    <mergeCell ref="G51:G52"/>
    <mergeCell ref="M43:M44"/>
    <mergeCell ref="Q45:R45"/>
    <mergeCell ref="A46:W46"/>
    <mergeCell ref="T51:T52"/>
    <mergeCell ref="W43:W44"/>
    <mergeCell ref="C45:D45"/>
    <mergeCell ref="A48:E48"/>
    <mergeCell ref="O43:P43"/>
    <mergeCell ref="R51:R52"/>
    <mergeCell ref="S51:S52"/>
    <mergeCell ref="V51:V52"/>
    <mergeCell ref="M51:M52"/>
    <mergeCell ref="U51:U52"/>
    <mergeCell ref="T45:U45"/>
    <mergeCell ref="V22:V23"/>
    <mergeCell ref="O20:O21"/>
    <mergeCell ref="P24:P25"/>
    <mergeCell ref="M22:M23"/>
  </mergeCells>
  <phoneticPr fontId="7" type="noConversion"/>
  <pageMargins left="0.19685039370078741" right="0.19685039370078741" top="0.19685039370078741" bottom="0.19685039370078741" header="0" footer="0"/>
  <pageSetup paperSize="9" scale="44" fitToHeight="0" orientation="landscape" r:id="rId1"/>
  <headerFooter alignWithMargins="0"/>
  <rowBreaks count="1" manualBreakCount="1">
    <brk id="3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83"/>
  <sheetViews>
    <sheetView topLeftCell="A13" zoomScale="60" zoomScaleNormal="60" zoomScaleSheetLayoutView="80" workbookViewId="0">
      <selection activeCell="I61" sqref="I61:I62"/>
    </sheetView>
  </sheetViews>
  <sheetFormatPr defaultColWidth="9" defaultRowHeight="14.25"/>
  <cols>
    <col min="1" max="1" width="7.125" customWidth="1"/>
    <col min="2" max="2" width="41.25" customWidth="1"/>
    <col min="3" max="3" width="17.875" customWidth="1"/>
    <col min="4" max="4" width="17" customWidth="1"/>
    <col min="5" max="5" width="23.75" customWidth="1"/>
    <col min="7" max="7" width="11" bestFit="1" customWidth="1"/>
    <col min="9" max="9" width="11.75" customWidth="1"/>
    <col min="10" max="10" width="11.625" customWidth="1"/>
    <col min="11" max="12" width="12.5" customWidth="1"/>
    <col min="13" max="14" width="13.75" customWidth="1"/>
    <col min="15" max="15" width="11.75" customWidth="1"/>
    <col min="16" max="16" width="11.875" customWidth="1"/>
    <col min="17" max="17" width="11.625" customWidth="1"/>
    <col min="18" max="18" width="9.625" customWidth="1"/>
    <col min="19" max="19" width="11.375" customWidth="1"/>
    <col min="20" max="20" width="10.875" customWidth="1"/>
    <col min="21" max="21" width="10.375" customWidth="1"/>
    <col min="22" max="22" width="13.625" customWidth="1"/>
    <col min="23" max="23" width="12.25" customWidth="1"/>
  </cols>
  <sheetData>
    <row r="1" spans="1:23" ht="15.7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99" t="s">
        <v>206</v>
      </c>
      <c r="N1" s="699"/>
      <c r="O1" s="699"/>
      <c r="P1" s="699"/>
      <c r="Q1" s="17"/>
      <c r="R1" s="17"/>
      <c r="S1" s="18"/>
      <c r="T1" s="18"/>
      <c r="U1" s="18"/>
      <c r="V1" s="18"/>
      <c r="W1" s="18"/>
    </row>
    <row r="2" spans="1:23" ht="15.75">
      <c r="A2" s="19" t="s">
        <v>1</v>
      </c>
      <c r="B2" s="19"/>
      <c r="C2" s="19"/>
      <c r="D2" s="19"/>
      <c r="E2" s="19"/>
      <c r="F2" s="17"/>
      <c r="G2" s="17"/>
      <c r="H2" s="17"/>
      <c r="I2" s="17"/>
      <c r="J2" s="17"/>
      <c r="K2" s="17"/>
      <c r="L2" s="17"/>
      <c r="M2" s="699" t="s">
        <v>2</v>
      </c>
      <c r="N2" s="699"/>
      <c r="O2" s="699"/>
      <c r="P2" s="699"/>
      <c r="Q2" s="17"/>
      <c r="R2" s="17"/>
      <c r="S2" s="17"/>
      <c r="T2" s="18"/>
      <c r="U2" s="18"/>
      <c r="V2" s="18"/>
      <c r="W2" s="18"/>
    </row>
    <row r="3" spans="1:23" ht="15.75">
      <c r="A3" s="251"/>
      <c r="B3" s="251"/>
      <c r="C3" s="17"/>
      <c r="D3" s="17"/>
      <c r="E3" s="17"/>
      <c r="F3" s="17"/>
      <c r="G3" s="17"/>
      <c r="H3" s="17" t="s">
        <v>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</row>
    <row r="4" spans="1:23" ht="15.75">
      <c r="A4" s="251"/>
      <c r="B4" s="251"/>
      <c r="C4" s="371"/>
      <c r="D4" s="371"/>
      <c r="E4" s="371"/>
      <c r="F4" s="17"/>
      <c r="G4" s="18"/>
      <c r="H4" s="17" t="s">
        <v>96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8"/>
      <c r="U4" s="18"/>
      <c r="V4" s="18"/>
      <c r="W4" s="18"/>
    </row>
    <row r="5" spans="1:23" ht="15.75">
      <c r="A5" s="251"/>
      <c r="B5" s="251"/>
      <c r="C5" s="17"/>
      <c r="D5" s="17"/>
      <c r="E5" s="17"/>
      <c r="F5" s="17"/>
      <c r="G5" s="17"/>
      <c r="H5" s="699" t="s">
        <v>207</v>
      </c>
      <c r="I5" s="699"/>
      <c r="J5" s="699"/>
      <c r="K5" s="17"/>
      <c r="L5" s="17"/>
      <c r="M5" s="17"/>
      <c r="N5" s="17"/>
      <c r="O5" s="17"/>
      <c r="P5" s="17"/>
      <c r="Q5" s="17"/>
      <c r="R5" s="17"/>
      <c r="S5" s="17"/>
      <c r="T5" s="18"/>
      <c r="U5" s="18"/>
      <c r="V5" s="18"/>
      <c r="W5" s="18"/>
    </row>
    <row r="6" spans="1:23" ht="16.5" thickBot="1">
      <c r="A6" s="251"/>
      <c r="B6" s="251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  <c r="U6" s="18"/>
      <c r="V6" s="18"/>
      <c r="W6" s="18"/>
    </row>
    <row r="7" spans="1:23" ht="18.75" customHeight="1" thickBot="1">
      <c r="A7" s="690" t="s">
        <v>5</v>
      </c>
      <c r="B7" s="548" t="s">
        <v>198</v>
      </c>
      <c r="C7" s="690" t="s">
        <v>6</v>
      </c>
      <c r="D7" s="690"/>
      <c r="E7" s="712" t="s">
        <v>7</v>
      </c>
      <c r="F7" s="690" t="s">
        <v>8</v>
      </c>
      <c r="G7" s="741"/>
      <c r="H7" s="690" t="s">
        <v>118</v>
      </c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</row>
    <row r="8" spans="1:23" ht="16.5" thickBot="1">
      <c r="A8" s="690"/>
      <c r="B8" s="615"/>
      <c r="C8" s="690"/>
      <c r="D8" s="690"/>
      <c r="E8" s="737"/>
      <c r="F8" s="741"/>
      <c r="G8" s="741"/>
      <c r="H8" s="728" t="s">
        <v>10</v>
      </c>
      <c r="I8" s="728"/>
      <c r="J8" s="728"/>
      <c r="K8" s="728"/>
      <c r="L8" s="728"/>
      <c r="M8" s="728"/>
      <c r="N8" s="728"/>
      <c r="O8" s="728"/>
      <c r="P8" s="728"/>
      <c r="Q8" s="690" t="s">
        <v>11</v>
      </c>
      <c r="R8" s="690"/>
      <c r="S8" s="690"/>
      <c r="T8" s="690"/>
      <c r="U8" s="690"/>
      <c r="V8" s="690"/>
      <c r="W8" s="690"/>
    </row>
    <row r="9" spans="1:23" ht="28.5" customHeight="1" thickBot="1">
      <c r="A9" s="690"/>
      <c r="B9" s="615"/>
      <c r="C9" s="690"/>
      <c r="D9" s="690"/>
      <c r="E9" s="737"/>
      <c r="F9" s="712" t="s">
        <v>12</v>
      </c>
      <c r="G9" s="712" t="s">
        <v>13</v>
      </c>
      <c r="H9" s="700" t="s">
        <v>14</v>
      </c>
      <c r="I9" s="700" t="s">
        <v>15</v>
      </c>
      <c r="J9" s="700" t="s">
        <v>16</v>
      </c>
      <c r="K9" s="700" t="s">
        <v>17</v>
      </c>
      <c r="L9" s="562" t="s">
        <v>18</v>
      </c>
      <c r="M9" s="704" t="s">
        <v>19</v>
      </c>
      <c r="N9" s="562" t="s">
        <v>20</v>
      </c>
      <c r="O9" s="700" t="s">
        <v>21</v>
      </c>
      <c r="P9" s="701"/>
      <c r="Q9" s="712" t="s">
        <v>22</v>
      </c>
      <c r="R9" s="712" t="s">
        <v>23</v>
      </c>
      <c r="S9" s="712" t="s">
        <v>119</v>
      </c>
      <c r="T9" s="712" t="s">
        <v>25</v>
      </c>
      <c r="U9" s="712" t="s">
        <v>23</v>
      </c>
      <c r="V9" s="712" t="s">
        <v>26</v>
      </c>
      <c r="W9" s="712" t="s">
        <v>27</v>
      </c>
    </row>
    <row r="10" spans="1:23" ht="23.25" customHeight="1" thickBot="1">
      <c r="A10" s="736"/>
      <c r="B10" s="568"/>
      <c r="C10" s="690"/>
      <c r="D10" s="690"/>
      <c r="E10" s="737"/>
      <c r="F10" s="712"/>
      <c r="G10" s="712"/>
      <c r="H10" s="700"/>
      <c r="I10" s="700"/>
      <c r="J10" s="701"/>
      <c r="K10" s="700"/>
      <c r="L10" s="563"/>
      <c r="M10" s="700"/>
      <c r="N10" s="563"/>
      <c r="O10" s="247" t="s">
        <v>28</v>
      </c>
      <c r="P10" s="247" t="s">
        <v>29</v>
      </c>
      <c r="Q10" s="712"/>
      <c r="R10" s="701"/>
      <c r="S10" s="712"/>
      <c r="T10" s="712"/>
      <c r="U10" s="701"/>
      <c r="V10" s="712"/>
      <c r="W10" s="712"/>
    </row>
    <row r="11" spans="1:23" ht="16.5" thickBot="1">
      <c r="A11" s="242">
        <v>1</v>
      </c>
      <c r="B11" s="170"/>
      <c r="C11" s="735">
        <v>2</v>
      </c>
      <c r="D11" s="702"/>
      <c r="E11" s="241"/>
      <c r="F11" s="241">
        <v>3</v>
      </c>
      <c r="G11" s="241">
        <v>4</v>
      </c>
      <c r="H11" s="241">
        <v>5</v>
      </c>
      <c r="I11" s="702">
        <v>7</v>
      </c>
      <c r="J11" s="703"/>
      <c r="K11" s="241">
        <v>9</v>
      </c>
      <c r="L11" s="241"/>
      <c r="M11" s="241">
        <v>11</v>
      </c>
      <c r="N11" s="241"/>
      <c r="O11" s="702">
        <v>13</v>
      </c>
      <c r="P11" s="703"/>
      <c r="Q11" s="702">
        <v>14</v>
      </c>
      <c r="R11" s="703"/>
      <c r="S11" s="241">
        <v>15</v>
      </c>
      <c r="T11" s="702">
        <v>16</v>
      </c>
      <c r="U11" s="703"/>
      <c r="V11" s="241">
        <v>17</v>
      </c>
      <c r="W11" s="169">
        <v>18</v>
      </c>
    </row>
    <row r="12" spans="1:23" ht="16.5" customHeight="1" thickBot="1">
      <c r="A12" s="411" t="s">
        <v>35</v>
      </c>
      <c r="B12" s="412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4"/>
    </row>
    <row r="13" spans="1:23" ht="36" customHeight="1" thickBot="1">
      <c r="A13" s="200">
        <v>42</v>
      </c>
      <c r="B13" s="327" t="s">
        <v>208</v>
      </c>
      <c r="C13" s="738" t="s">
        <v>120</v>
      </c>
      <c r="D13" s="731"/>
      <c r="E13" s="39" t="s">
        <v>121</v>
      </c>
      <c r="F13" s="33">
        <f>SUM(H13,I13,K13,M13,Q13,T13)</f>
        <v>25</v>
      </c>
      <c r="G13" s="30">
        <f>SUM(N13,S13,V13)</f>
        <v>1</v>
      </c>
      <c r="H13" s="29">
        <v>10</v>
      </c>
      <c r="I13" s="29" t="s">
        <v>39</v>
      </c>
      <c r="J13" s="29"/>
      <c r="K13" s="29">
        <v>5</v>
      </c>
      <c r="L13" s="29">
        <v>25</v>
      </c>
      <c r="M13" s="29">
        <v>10</v>
      </c>
      <c r="N13" s="44">
        <v>1</v>
      </c>
      <c r="O13" s="29" t="s">
        <v>39</v>
      </c>
      <c r="P13" s="63" t="s">
        <v>87</v>
      </c>
      <c r="Q13" s="29" t="s">
        <v>39</v>
      </c>
      <c r="R13" s="29"/>
      <c r="S13" s="134" t="s">
        <v>39</v>
      </c>
      <c r="T13" s="29" t="s">
        <v>39</v>
      </c>
      <c r="U13" s="29"/>
      <c r="V13" s="134" t="s">
        <v>39</v>
      </c>
      <c r="W13" s="243" t="s">
        <v>39</v>
      </c>
    </row>
    <row r="14" spans="1:23" ht="16.5" thickBot="1">
      <c r="A14" s="420" t="s">
        <v>47</v>
      </c>
      <c r="B14" s="420"/>
      <c r="C14" s="420"/>
      <c r="D14" s="420"/>
      <c r="E14" s="421"/>
      <c r="F14" s="123">
        <f>SUM(F13)</f>
        <v>25</v>
      </c>
      <c r="G14" s="96">
        <f>SUM(G13)</f>
        <v>1</v>
      </c>
      <c r="H14" s="96">
        <f>SUM(H13)</f>
        <v>10</v>
      </c>
      <c r="I14" s="96">
        <f>SUM(I13)</f>
        <v>0</v>
      </c>
      <c r="J14" s="96"/>
      <c r="K14" s="96">
        <f>SUM(K13)</f>
        <v>5</v>
      </c>
      <c r="L14" s="96"/>
      <c r="M14" s="96">
        <f>SUM(M13)</f>
        <v>10</v>
      </c>
      <c r="N14" s="96">
        <f>SUM(N13)</f>
        <v>1</v>
      </c>
      <c r="O14" s="96"/>
      <c r="P14" s="96">
        <f>SUM(P9:P13)</f>
        <v>0</v>
      </c>
      <c r="Q14" s="96">
        <f>SUM(Q13)</f>
        <v>0</v>
      </c>
      <c r="R14" s="96"/>
      <c r="S14" s="96">
        <f>SUM(S13)</f>
        <v>0</v>
      </c>
      <c r="T14" s="96">
        <f>SUM(T13)</f>
        <v>0</v>
      </c>
      <c r="U14" s="96"/>
      <c r="V14" s="96">
        <f>SUM(V13)</f>
        <v>0</v>
      </c>
      <c r="W14" s="97">
        <f>SUM(W13)</f>
        <v>0</v>
      </c>
    </row>
    <row r="15" spans="1:23" ht="17.25" customHeight="1" thickBot="1">
      <c r="A15" s="419" t="s">
        <v>48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1"/>
    </row>
    <row r="16" spans="1:23" ht="35.25" customHeight="1" thickBot="1">
      <c r="A16" s="217">
        <v>43</v>
      </c>
      <c r="B16" s="330" t="s">
        <v>209</v>
      </c>
      <c r="C16" s="419" t="s">
        <v>82</v>
      </c>
      <c r="D16" s="421"/>
      <c r="E16" s="54" t="s">
        <v>83</v>
      </c>
      <c r="F16" s="196">
        <f>SUM(H16,I16,K16,M16,Q16,T16)</f>
        <v>30</v>
      </c>
      <c r="G16" s="143">
        <f>SUM(N16,S16,V16)</f>
        <v>2</v>
      </c>
      <c r="H16" s="196" t="s">
        <v>85</v>
      </c>
      <c r="I16" s="196">
        <v>30</v>
      </c>
      <c r="J16" s="196">
        <v>20</v>
      </c>
      <c r="K16" s="196" t="s">
        <v>85</v>
      </c>
      <c r="L16" s="196"/>
      <c r="M16" s="196" t="s">
        <v>85</v>
      </c>
      <c r="N16" s="70">
        <v>2</v>
      </c>
      <c r="O16" s="70" t="s">
        <v>38</v>
      </c>
      <c r="P16" s="140"/>
      <c r="Q16" s="140"/>
      <c r="R16" s="140"/>
      <c r="S16" s="140"/>
      <c r="T16" s="140"/>
      <c r="U16" s="140"/>
      <c r="V16" s="140"/>
      <c r="W16" s="140"/>
    </row>
    <row r="17" spans="1:41" ht="35.25" customHeight="1" thickBot="1">
      <c r="A17" s="200">
        <v>44</v>
      </c>
      <c r="B17" s="327" t="s">
        <v>210</v>
      </c>
      <c r="C17" s="738" t="s">
        <v>122</v>
      </c>
      <c r="D17" s="731"/>
      <c r="E17" s="39" t="s">
        <v>250</v>
      </c>
      <c r="F17" s="200">
        <f>SUM(H17,I17,K17,M17,Q17,T17)</f>
        <v>35</v>
      </c>
      <c r="G17" s="30">
        <f>SUM(N17,S17,V17)</f>
        <v>1.5</v>
      </c>
      <c r="H17" s="200">
        <v>10</v>
      </c>
      <c r="I17" s="200" t="s">
        <v>39</v>
      </c>
      <c r="J17" s="200"/>
      <c r="K17" s="200">
        <v>5</v>
      </c>
      <c r="L17" s="200">
        <v>25</v>
      </c>
      <c r="M17" s="200">
        <v>20</v>
      </c>
      <c r="N17" s="31">
        <v>1.5</v>
      </c>
      <c r="O17" s="200" t="s">
        <v>39</v>
      </c>
      <c r="P17" s="32" t="s">
        <v>87</v>
      </c>
      <c r="Q17" s="200" t="s">
        <v>39</v>
      </c>
      <c r="R17" s="200"/>
      <c r="S17" s="136" t="s">
        <v>39</v>
      </c>
      <c r="T17" s="200" t="s">
        <v>39</v>
      </c>
      <c r="U17" s="200"/>
      <c r="V17" s="136" t="s">
        <v>39</v>
      </c>
      <c r="W17" s="200" t="s">
        <v>39</v>
      </c>
    </row>
    <row r="18" spans="1:41" ht="16.5" thickBot="1">
      <c r="A18" s="739" t="s">
        <v>47</v>
      </c>
      <c r="B18" s="739"/>
      <c r="C18" s="739"/>
      <c r="D18" s="739"/>
      <c r="E18" s="635"/>
      <c r="F18" s="123">
        <f>SUM(F16:F17)</f>
        <v>65</v>
      </c>
      <c r="G18" s="96">
        <f>SUM(G16:G17)</f>
        <v>3.5</v>
      </c>
      <c r="H18" s="96">
        <f>SUM(H16:H17)</f>
        <v>10</v>
      </c>
      <c r="I18" s="96">
        <f>SUM(I16:I17)</f>
        <v>30</v>
      </c>
      <c r="J18" s="96"/>
      <c r="K18" s="96">
        <f>SUM(K16:K17)</f>
        <v>5</v>
      </c>
      <c r="L18" s="96"/>
      <c r="M18" s="96">
        <f>SUM(M16:M17)</f>
        <v>20</v>
      </c>
      <c r="N18" s="96">
        <f>SUM(N16:N17)</f>
        <v>3.5</v>
      </c>
      <c r="O18" s="96"/>
      <c r="P18" s="96">
        <f>SUM(P13:P17)</f>
        <v>0</v>
      </c>
      <c r="Q18" s="96">
        <f>SUM(Q16:Q17)</f>
        <v>0</v>
      </c>
      <c r="R18" s="96"/>
      <c r="S18" s="96">
        <f>SUM(S16:S17)</f>
        <v>0</v>
      </c>
      <c r="T18" s="96">
        <f>SUM(T16:T17)</f>
        <v>0</v>
      </c>
      <c r="U18" s="96"/>
      <c r="V18" s="96">
        <f>SUM(V16:V17)</f>
        <v>0</v>
      </c>
      <c r="W18" s="97">
        <f>SUM(W16:W17)</f>
        <v>0</v>
      </c>
    </row>
    <row r="19" spans="1:41" ht="15.75" customHeight="1" thickBot="1">
      <c r="A19" s="419" t="s">
        <v>123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1"/>
    </row>
    <row r="20" spans="1:41" ht="48" customHeight="1" thickBot="1">
      <c r="A20" s="72">
        <v>45</v>
      </c>
      <c r="B20" s="327" t="s">
        <v>211</v>
      </c>
      <c r="C20" s="696" t="s">
        <v>124</v>
      </c>
      <c r="D20" s="740"/>
      <c r="E20" s="61" t="s">
        <v>161</v>
      </c>
      <c r="F20" s="195">
        <f>SUM(H20,I20,K20,M20,Q20,T20)</f>
        <v>30</v>
      </c>
      <c r="G20" s="55">
        <f>SUM(N20,S20,V20)</f>
        <v>1</v>
      </c>
      <c r="H20" s="196">
        <v>10</v>
      </c>
      <c r="I20" s="196" t="s">
        <v>39</v>
      </c>
      <c r="J20" s="196"/>
      <c r="K20" s="196">
        <v>10</v>
      </c>
      <c r="L20" s="196">
        <v>25</v>
      </c>
      <c r="M20" s="196">
        <v>10</v>
      </c>
      <c r="N20" s="70">
        <v>1</v>
      </c>
      <c r="O20" s="196" t="s">
        <v>39</v>
      </c>
      <c r="P20" s="74" t="s">
        <v>87</v>
      </c>
      <c r="Q20" s="196" t="s">
        <v>39</v>
      </c>
      <c r="R20" s="196"/>
      <c r="S20" s="135" t="s">
        <v>39</v>
      </c>
      <c r="T20" s="196" t="s">
        <v>39</v>
      </c>
      <c r="U20" s="196"/>
      <c r="V20" s="135" t="s">
        <v>39</v>
      </c>
      <c r="W20" s="245" t="s">
        <v>39</v>
      </c>
    </row>
    <row r="21" spans="1:41" ht="43.5" customHeight="1" thickBot="1">
      <c r="A21" s="72">
        <v>46</v>
      </c>
      <c r="B21" s="327" t="s">
        <v>212</v>
      </c>
      <c r="C21" s="716" t="s">
        <v>125</v>
      </c>
      <c r="D21" s="717"/>
      <c r="E21" s="171" t="s">
        <v>186</v>
      </c>
      <c r="F21" s="195">
        <f>SUM(H21,I21,K21,M21,Q21,T21)</f>
        <v>30</v>
      </c>
      <c r="G21" s="55">
        <f>SUM(N21,S21,V21)</f>
        <v>1</v>
      </c>
      <c r="H21" s="72">
        <v>10</v>
      </c>
      <c r="I21" s="72" t="s">
        <v>57</v>
      </c>
      <c r="J21" s="200"/>
      <c r="K21" s="200">
        <v>5</v>
      </c>
      <c r="L21" s="200">
        <v>25</v>
      </c>
      <c r="M21" s="200">
        <v>15</v>
      </c>
      <c r="N21" s="56">
        <v>1</v>
      </c>
      <c r="O21" s="72"/>
      <c r="P21" s="32" t="s">
        <v>87</v>
      </c>
      <c r="Q21" s="72"/>
      <c r="R21" s="73"/>
      <c r="S21" s="129"/>
      <c r="T21" s="72"/>
      <c r="U21" s="72"/>
      <c r="V21" s="129"/>
      <c r="W21" s="72"/>
    </row>
    <row r="22" spans="1:41" ht="33" customHeight="1" thickBot="1">
      <c r="A22" s="72">
        <v>47</v>
      </c>
      <c r="B22" s="327" t="s">
        <v>213</v>
      </c>
      <c r="C22" s="416" t="s">
        <v>126</v>
      </c>
      <c r="D22" s="416"/>
      <c r="E22" s="39" t="s">
        <v>179</v>
      </c>
      <c r="F22" s="200">
        <f>SUM(H22,I22,K22,M22,Q22,T22)</f>
        <v>40</v>
      </c>
      <c r="G22" s="30">
        <f>SUM(N22,S22,V22)</f>
        <v>2</v>
      </c>
      <c r="H22" s="200">
        <v>10</v>
      </c>
      <c r="I22" s="200" t="s">
        <v>57</v>
      </c>
      <c r="J22" s="200"/>
      <c r="K22" s="200">
        <v>15</v>
      </c>
      <c r="L22" s="200">
        <v>25</v>
      </c>
      <c r="M22" s="200">
        <v>15</v>
      </c>
      <c r="N22" s="31">
        <v>2</v>
      </c>
      <c r="O22" s="200" t="s">
        <v>39</v>
      </c>
      <c r="P22" s="57" t="s">
        <v>87</v>
      </c>
      <c r="Q22" s="72" t="s">
        <v>39</v>
      </c>
      <c r="R22" s="73"/>
      <c r="S22" s="129" t="s">
        <v>39</v>
      </c>
      <c r="T22" s="72" t="s">
        <v>39</v>
      </c>
      <c r="U22" s="72"/>
      <c r="V22" s="129" t="s">
        <v>39</v>
      </c>
      <c r="W22" s="72" t="s">
        <v>39</v>
      </c>
    </row>
    <row r="23" spans="1:41" ht="38.25" customHeight="1" thickBot="1">
      <c r="A23" s="72">
        <v>48</v>
      </c>
      <c r="B23" s="327" t="s">
        <v>214</v>
      </c>
      <c r="C23" s="705" t="s">
        <v>127</v>
      </c>
      <c r="D23" s="705"/>
      <c r="E23" s="61" t="s">
        <v>173</v>
      </c>
      <c r="F23" s="72">
        <f>SUM(H23,I23,K23,M23,Q23,T23)</f>
        <v>95</v>
      </c>
      <c r="G23" s="55">
        <f>SUM(N23,S23,V23)</f>
        <v>4</v>
      </c>
      <c r="H23" s="72">
        <v>20</v>
      </c>
      <c r="I23" s="72" t="s">
        <v>57</v>
      </c>
      <c r="J23" s="200" t="s">
        <v>57</v>
      </c>
      <c r="K23" s="200">
        <v>20</v>
      </c>
      <c r="L23" s="200">
        <v>25</v>
      </c>
      <c r="M23" s="200">
        <v>15</v>
      </c>
      <c r="N23" s="56">
        <v>2</v>
      </c>
      <c r="O23" s="147"/>
      <c r="P23" s="57" t="s">
        <v>87</v>
      </c>
      <c r="Q23" s="72">
        <v>40</v>
      </c>
      <c r="R23" s="73">
        <v>5</v>
      </c>
      <c r="S23" s="129">
        <v>2</v>
      </c>
      <c r="T23" s="72" t="s">
        <v>39</v>
      </c>
      <c r="U23" s="72"/>
      <c r="V23" s="129" t="s">
        <v>39</v>
      </c>
      <c r="W23" s="88" t="s">
        <v>87</v>
      </c>
    </row>
    <row r="24" spans="1:41" ht="57.75" customHeight="1" thickBot="1">
      <c r="A24" s="75">
        <v>49</v>
      </c>
      <c r="B24" s="327" t="s">
        <v>215</v>
      </c>
      <c r="C24" s="419" t="s">
        <v>195</v>
      </c>
      <c r="D24" s="374"/>
      <c r="E24" s="69" t="s">
        <v>182</v>
      </c>
      <c r="F24" s="196">
        <f>SUM(H24,I24,K24,M24)</f>
        <v>30</v>
      </c>
      <c r="G24" s="55">
        <v>1</v>
      </c>
      <c r="H24" s="196">
        <v>10</v>
      </c>
      <c r="I24" s="196" t="s">
        <v>57</v>
      </c>
      <c r="J24" s="29"/>
      <c r="K24" s="29">
        <v>5</v>
      </c>
      <c r="L24" s="29">
        <v>25</v>
      </c>
      <c r="M24" s="29">
        <v>15</v>
      </c>
      <c r="N24" s="70">
        <v>1</v>
      </c>
      <c r="O24" s="196" t="s">
        <v>39</v>
      </c>
      <c r="P24" s="71" t="s">
        <v>87</v>
      </c>
      <c r="Q24" s="196" t="s">
        <v>39</v>
      </c>
      <c r="R24" s="196"/>
      <c r="S24" s="135" t="s">
        <v>39</v>
      </c>
      <c r="T24" s="196" t="s">
        <v>33</v>
      </c>
      <c r="U24" s="196"/>
      <c r="V24" s="135" t="s">
        <v>39</v>
      </c>
      <c r="W24" s="245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"/>
      <c r="AL24" s="1"/>
      <c r="AM24" s="1"/>
      <c r="AN24" s="1"/>
      <c r="AO24" s="1"/>
    </row>
    <row r="25" spans="1:41" ht="19.5" customHeight="1" thickBot="1">
      <c r="A25" s="690" t="s">
        <v>128</v>
      </c>
      <c r="B25" s="690"/>
      <c r="C25" s="690"/>
      <c r="D25" s="690"/>
      <c r="E25" s="690"/>
      <c r="F25" s="690"/>
      <c r="G25" s="690"/>
      <c r="H25" s="690"/>
      <c r="I25" s="690"/>
      <c r="J25" s="690"/>
      <c r="K25" s="690"/>
      <c r="L25" s="690"/>
      <c r="M25" s="690"/>
      <c r="N25" s="690"/>
      <c r="O25" s="690"/>
      <c r="P25" s="690"/>
      <c r="Q25" s="690"/>
      <c r="R25" s="690"/>
      <c r="S25" s="690"/>
      <c r="T25" s="690"/>
      <c r="U25" s="690"/>
      <c r="V25" s="690"/>
      <c r="W25" s="690"/>
    </row>
    <row r="26" spans="1:41" ht="30.75" customHeight="1" thickBot="1">
      <c r="A26" s="366">
        <v>50</v>
      </c>
      <c r="B26" s="327" t="s">
        <v>216</v>
      </c>
      <c r="C26" s="377" t="s">
        <v>129</v>
      </c>
      <c r="D26" s="729"/>
      <c r="E26" s="276" t="s">
        <v>174</v>
      </c>
      <c r="F26" s="414">
        <f>SUM(H26,I26,K26,M26,Q26,T26)</f>
        <v>40</v>
      </c>
      <c r="G26" s="457">
        <f>SUM(N26,S26,V26)</f>
        <v>1.5</v>
      </c>
      <c r="H26" s="713">
        <v>15</v>
      </c>
      <c r="I26" s="713"/>
      <c r="J26" s="713"/>
      <c r="K26" s="713">
        <v>10</v>
      </c>
      <c r="L26" s="475">
        <v>25</v>
      </c>
      <c r="M26" s="713">
        <v>15</v>
      </c>
      <c r="N26" s="719">
        <v>1.5</v>
      </c>
      <c r="O26" s="713"/>
      <c r="P26" s="720" t="s">
        <v>185</v>
      </c>
      <c r="Q26" s="713"/>
      <c r="R26" s="722"/>
      <c r="S26" s="713"/>
      <c r="T26" s="714"/>
      <c r="U26" s="713"/>
      <c r="V26" s="713"/>
      <c r="W26" s="472"/>
    </row>
    <row r="27" spans="1:41" ht="41.25" customHeight="1" thickBot="1">
      <c r="A27" s="368"/>
      <c r="B27" s="327" t="s">
        <v>217</v>
      </c>
      <c r="C27" s="730" t="s">
        <v>157</v>
      </c>
      <c r="D27" s="731"/>
      <c r="E27" s="277" t="s">
        <v>161</v>
      </c>
      <c r="F27" s="414"/>
      <c r="G27" s="457"/>
      <c r="H27" s="483"/>
      <c r="I27" s="483"/>
      <c r="J27" s="483"/>
      <c r="K27" s="483"/>
      <c r="L27" s="413"/>
      <c r="M27" s="483"/>
      <c r="N27" s="719"/>
      <c r="O27" s="483"/>
      <c r="P27" s="721"/>
      <c r="Q27" s="483"/>
      <c r="R27" s="723"/>
      <c r="S27" s="483"/>
      <c r="T27" s="715"/>
      <c r="U27" s="483"/>
      <c r="V27" s="483"/>
      <c r="W27" s="474"/>
    </row>
    <row r="28" spans="1:41" ht="16.5" thickBot="1">
      <c r="A28" s="718" t="s">
        <v>47</v>
      </c>
      <c r="B28" s="718"/>
      <c r="C28" s="718"/>
      <c r="D28" s="718"/>
      <c r="E28" s="718"/>
      <c r="F28" s="167">
        <f>SUM(F20:F27)</f>
        <v>265</v>
      </c>
      <c r="G28" s="167">
        <f t="shared" ref="G28:V28" si="0">SUM(G20:G27)</f>
        <v>10.5</v>
      </c>
      <c r="H28" s="167">
        <f t="shared" si="0"/>
        <v>75</v>
      </c>
      <c r="I28" s="167">
        <f t="shared" si="0"/>
        <v>0</v>
      </c>
      <c r="J28" s="167"/>
      <c r="K28" s="167">
        <f t="shared" si="0"/>
        <v>65</v>
      </c>
      <c r="L28" s="167"/>
      <c r="M28" s="167">
        <f t="shared" si="0"/>
        <v>85</v>
      </c>
      <c r="N28" s="167">
        <f t="shared" si="0"/>
        <v>8.5</v>
      </c>
      <c r="O28" s="167"/>
      <c r="P28" s="167"/>
      <c r="Q28" s="167">
        <f t="shared" si="0"/>
        <v>40</v>
      </c>
      <c r="R28" s="167"/>
      <c r="S28" s="167">
        <f t="shared" si="0"/>
        <v>2</v>
      </c>
      <c r="T28" s="167">
        <f t="shared" si="0"/>
        <v>0</v>
      </c>
      <c r="U28" s="167"/>
      <c r="V28" s="167">
        <f t="shared" si="0"/>
        <v>0</v>
      </c>
      <c r="W28" s="167"/>
    </row>
    <row r="29" spans="1:41" ht="18" customHeight="1" thickBot="1">
      <c r="A29" s="616" t="s">
        <v>89</v>
      </c>
      <c r="B29" s="410"/>
      <c r="C29" s="410"/>
      <c r="D29" s="410"/>
      <c r="E29" s="410"/>
      <c r="F29" s="593"/>
      <c r="G29" s="593"/>
      <c r="H29" s="593"/>
      <c r="I29" s="593"/>
      <c r="J29" s="593"/>
      <c r="K29" s="593"/>
      <c r="L29" s="718"/>
      <c r="M29" s="593"/>
      <c r="N29" s="593"/>
      <c r="O29" s="593"/>
      <c r="P29" s="593"/>
      <c r="Q29" s="593"/>
      <c r="R29" s="593"/>
      <c r="S29" s="593"/>
      <c r="T29" s="593"/>
      <c r="U29" s="593"/>
      <c r="V29" s="593"/>
      <c r="W29" s="668"/>
    </row>
    <row r="30" spans="1:41" ht="24.75" customHeight="1">
      <c r="A30" s="366">
        <v>51</v>
      </c>
      <c r="B30" s="366" t="s">
        <v>218</v>
      </c>
      <c r="C30" s="637" t="s">
        <v>130</v>
      </c>
      <c r="D30" s="278" t="s">
        <v>101</v>
      </c>
      <c r="E30" s="399" t="s">
        <v>131</v>
      </c>
      <c r="F30" s="366">
        <f>SUM(H30,H31,I30,I31,K30,M30,Q30,T30)</f>
        <v>95</v>
      </c>
      <c r="G30" s="436">
        <f>SUM(N30,S30,V30)</f>
        <v>4</v>
      </c>
      <c r="H30" s="50">
        <v>15</v>
      </c>
      <c r="I30" s="50">
        <v>10</v>
      </c>
      <c r="J30" s="50">
        <v>5</v>
      </c>
      <c r="K30" s="698" t="s">
        <v>57</v>
      </c>
      <c r="L30" s="284"/>
      <c r="M30" s="604">
        <v>20</v>
      </c>
      <c r="N30" s="437">
        <v>2</v>
      </c>
      <c r="O30" s="437" t="s">
        <v>38</v>
      </c>
      <c r="P30" s="366"/>
      <c r="Q30" s="366">
        <v>40</v>
      </c>
      <c r="R30" s="710">
        <v>5</v>
      </c>
      <c r="S30" s="369">
        <v>2</v>
      </c>
      <c r="T30" s="366" t="s">
        <v>39</v>
      </c>
      <c r="U30" s="366"/>
      <c r="V30" s="369" t="s">
        <v>39</v>
      </c>
      <c r="W30" s="726" t="s">
        <v>87</v>
      </c>
    </row>
    <row r="31" spans="1:41" ht="27" customHeight="1" thickBot="1">
      <c r="A31" s="368"/>
      <c r="B31" s="368"/>
      <c r="C31" s="638"/>
      <c r="D31" s="279" t="s">
        <v>102</v>
      </c>
      <c r="E31" s="401"/>
      <c r="F31" s="368"/>
      <c r="G31" s="458"/>
      <c r="H31" s="40">
        <v>10</v>
      </c>
      <c r="I31" s="40" t="s">
        <v>33</v>
      </c>
      <c r="J31" s="40"/>
      <c r="K31" s="614"/>
      <c r="L31" s="282"/>
      <c r="M31" s="605"/>
      <c r="N31" s="589"/>
      <c r="O31" s="589"/>
      <c r="P31" s="368"/>
      <c r="Q31" s="368"/>
      <c r="R31" s="711"/>
      <c r="S31" s="370"/>
      <c r="T31" s="368"/>
      <c r="U31" s="368"/>
      <c r="V31" s="370"/>
      <c r="W31" s="727"/>
    </row>
    <row r="32" spans="1:41" ht="27" customHeight="1" thickBot="1">
      <c r="A32" s="366">
        <v>52</v>
      </c>
      <c r="B32" s="366" t="s">
        <v>219</v>
      </c>
      <c r="C32" s="637" t="s">
        <v>132</v>
      </c>
      <c r="D32" s="760" t="s">
        <v>101</v>
      </c>
      <c r="E32" s="338" t="s">
        <v>170</v>
      </c>
      <c r="F32" s="366">
        <f>SUM(H32,H34,I32,I34,M32,Q32,Q34,Q35)</f>
        <v>220</v>
      </c>
      <c r="G32" s="436">
        <f>SUM(N32,S32,V32)</f>
        <v>7.5</v>
      </c>
      <c r="H32" s="366">
        <v>30</v>
      </c>
      <c r="I32" s="366">
        <v>25</v>
      </c>
      <c r="J32" s="366">
        <v>5</v>
      </c>
      <c r="K32" s="366" t="s">
        <v>57</v>
      </c>
      <c r="L32" s="366"/>
      <c r="M32" s="366">
        <v>25</v>
      </c>
      <c r="N32" s="437">
        <v>3.5</v>
      </c>
      <c r="O32" s="437" t="s">
        <v>38</v>
      </c>
      <c r="P32" s="366"/>
      <c r="Q32" s="315"/>
      <c r="R32" s="315"/>
      <c r="S32" s="369">
        <v>4</v>
      </c>
      <c r="T32" s="366"/>
      <c r="U32" s="366"/>
      <c r="V32" s="369"/>
      <c r="W32" s="726" t="s">
        <v>87</v>
      </c>
    </row>
    <row r="33" spans="1:23" ht="1.5" customHeight="1">
      <c r="A33" s="488"/>
      <c r="B33" s="488"/>
      <c r="C33" s="411"/>
      <c r="D33" s="761"/>
      <c r="E33" s="399" t="s">
        <v>175</v>
      </c>
      <c r="F33" s="488"/>
      <c r="G33" s="457"/>
      <c r="H33" s="762"/>
      <c r="I33" s="762"/>
      <c r="J33" s="762"/>
      <c r="K33" s="488"/>
      <c r="L33" s="488"/>
      <c r="M33" s="488"/>
      <c r="N33" s="763"/>
      <c r="O33" s="763"/>
      <c r="P33" s="488"/>
      <c r="Q33" s="316"/>
      <c r="R33" s="316"/>
      <c r="S33" s="758"/>
      <c r="T33" s="488"/>
      <c r="U33" s="488"/>
      <c r="V33" s="758"/>
      <c r="W33" s="759"/>
    </row>
    <row r="34" spans="1:23" ht="38.25" customHeight="1" thickBot="1">
      <c r="A34" s="488"/>
      <c r="B34" s="488"/>
      <c r="C34" s="411"/>
      <c r="D34" s="279" t="s">
        <v>102</v>
      </c>
      <c r="E34" s="401"/>
      <c r="F34" s="488"/>
      <c r="G34" s="457"/>
      <c r="H34" s="725">
        <v>15</v>
      </c>
      <c r="I34" s="725">
        <v>5</v>
      </c>
      <c r="J34" s="725">
        <v>5</v>
      </c>
      <c r="K34" s="488"/>
      <c r="L34" s="488"/>
      <c r="M34" s="488"/>
      <c r="N34" s="763"/>
      <c r="O34" s="763"/>
      <c r="P34" s="488"/>
      <c r="Q34" s="317">
        <v>80</v>
      </c>
      <c r="R34" s="317">
        <v>10</v>
      </c>
      <c r="S34" s="758"/>
      <c r="T34" s="488"/>
      <c r="U34" s="488"/>
      <c r="V34" s="758"/>
      <c r="W34" s="759"/>
    </row>
    <row r="35" spans="1:23" ht="53.25" customHeight="1" thickBot="1">
      <c r="A35" s="368"/>
      <c r="B35" s="368"/>
      <c r="C35" s="638"/>
      <c r="D35" s="279" t="s">
        <v>177</v>
      </c>
      <c r="E35" s="281" t="s">
        <v>176</v>
      </c>
      <c r="F35" s="368"/>
      <c r="G35" s="458"/>
      <c r="H35" s="368"/>
      <c r="I35" s="368"/>
      <c r="J35" s="368"/>
      <c r="K35" s="368"/>
      <c r="L35" s="368"/>
      <c r="M35" s="368"/>
      <c r="N35" s="589"/>
      <c r="O35" s="589"/>
      <c r="P35" s="368"/>
      <c r="Q35" s="138">
        <v>40</v>
      </c>
      <c r="R35" s="138">
        <v>5</v>
      </c>
      <c r="S35" s="370"/>
      <c r="T35" s="368"/>
      <c r="U35" s="368"/>
      <c r="V35" s="370"/>
      <c r="W35" s="727"/>
    </row>
    <row r="36" spans="1:23" ht="36" customHeight="1" thickBot="1">
      <c r="A36" s="128">
        <v>53</v>
      </c>
      <c r="B36" s="128" t="s">
        <v>220</v>
      </c>
      <c r="C36" s="696" t="s">
        <v>133</v>
      </c>
      <c r="D36" s="724"/>
      <c r="E36" s="84" t="s">
        <v>134</v>
      </c>
      <c r="F36" s="217">
        <f>SUM(H36,I36,K36,M36,Q36,T36)</f>
        <v>90</v>
      </c>
      <c r="G36" s="209">
        <f>SUM(N36,S36,V36)</f>
        <v>3.5</v>
      </c>
      <c r="H36" s="217">
        <v>15</v>
      </c>
      <c r="I36" s="217" t="s">
        <v>39</v>
      </c>
      <c r="J36" s="217"/>
      <c r="K36" s="217">
        <v>15</v>
      </c>
      <c r="L36" s="217">
        <v>25</v>
      </c>
      <c r="M36" s="217">
        <v>20</v>
      </c>
      <c r="N36" s="214">
        <v>1.5</v>
      </c>
      <c r="O36" s="217" t="s">
        <v>39</v>
      </c>
      <c r="P36" s="85" t="s">
        <v>87</v>
      </c>
      <c r="Q36" s="217">
        <v>40</v>
      </c>
      <c r="R36" s="253">
        <v>10</v>
      </c>
      <c r="S36" s="224">
        <v>2</v>
      </c>
      <c r="T36" s="217" t="s">
        <v>39</v>
      </c>
      <c r="U36" s="217"/>
      <c r="V36" s="224" t="s">
        <v>39</v>
      </c>
      <c r="W36" s="237" t="s">
        <v>87</v>
      </c>
    </row>
    <row r="37" spans="1:23" ht="39" customHeight="1" thickBot="1">
      <c r="A37" s="128">
        <v>54</v>
      </c>
      <c r="B37" s="128" t="s">
        <v>221</v>
      </c>
      <c r="C37" s="416" t="s">
        <v>135</v>
      </c>
      <c r="D37" s="416"/>
      <c r="E37" s="164" t="s">
        <v>174</v>
      </c>
      <c r="F37" s="200">
        <f>SUM(H37,I37,K37,M37,Q37,T37)</f>
        <v>20</v>
      </c>
      <c r="G37" s="30">
        <f>SUM(N37,S37,V37)</f>
        <v>0.5</v>
      </c>
      <c r="H37" s="148" t="s">
        <v>39</v>
      </c>
      <c r="I37" s="200" t="s">
        <v>39</v>
      </c>
      <c r="J37" s="200"/>
      <c r="K37" s="200">
        <v>10</v>
      </c>
      <c r="L37" s="200">
        <v>25</v>
      </c>
      <c r="M37" s="200">
        <v>10</v>
      </c>
      <c r="N37" s="31">
        <v>0.5</v>
      </c>
      <c r="O37" s="149" t="s">
        <v>39</v>
      </c>
      <c r="P37" s="57" t="s">
        <v>34</v>
      </c>
      <c r="Q37" s="200"/>
      <c r="R37" s="200"/>
      <c r="S37" s="136"/>
      <c r="T37" s="200"/>
      <c r="U37" s="200"/>
      <c r="V37" s="136"/>
      <c r="W37" s="142"/>
    </row>
    <row r="38" spans="1:23" ht="16.5" thickBot="1">
      <c r="A38" s="431" t="s">
        <v>47</v>
      </c>
      <c r="B38" s="424"/>
      <c r="C38" s="424"/>
      <c r="D38" s="424"/>
      <c r="E38" s="425"/>
      <c r="F38" s="101">
        <f>SUM(F30:F37)</f>
        <v>425</v>
      </c>
      <c r="G38" s="112">
        <f>SUM(G30:G37)</f>
        <v>15.5</v>
      </c>
      <c r="H38" s="112">
        <f>SUM(H30:H37)</f>
        <v>85</v>
      </c>
      <c r="I38" s="112">
        <f>SUM(I30:I37)</f>
        <v>40</v>
      </c>
      <c r="J38" s="112"/>
      <c r="K38" s="112">
        <f>SUM(K30:K37)</f>
        <v>25</v>
      </c>
      <c r="L38" s="112"/>
      <c r="M38" s="112">
        <f>SUM(M30:M37)</f>
        <v>75</v>
      </c>
      <c r="N38" s="112">
        <f>SUM(N30:N37)</f>
        <v>7.5</v>
      </c>
      <c r="O38" s="112"/>
      <c r="P38" s="112"/>
      <c r="Q38" s="112">
        <f>SUM(Q30:Q37)</f>
        <v>200</v>
      </c>
      <c r="R38" s="112"/>
      <c r="S38" s="112">
        <f>SUM(S30:S37)</f>
        <v>8</v>
      </c>
      <c r="T38" s="112">
        <f>SUM(T30:T37)</f>
        <v>0</v>
      </c>
      <c r="U38" s="112"/>
      <c r="V38" s="112">
        <f>SUM(V30:V37)</f>
        <v>0</v>
      </c>
      <c r="W38" s="114"/>
    </row>
    <row r="39" spans="1:23" ht="16.5" thickBot="1">
      <c r="A39" s="419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1"/>
    </row>
    <row r="40" spans="1:23" ht="26.25" customHeight="1" thickBot="1">
      <c r="A40" s="194">
        <v>41</v>
      </c>
      <c r="B40" s="326" t="s">
        <v>222</v>
      </c>
      <c r="C40" s="404" t="s">
        <v>107</v>
      </c>
      <c r="D40" s="445"/>
      <c r="E40" s="35" t="s">
        <v>108</v>
      </c>
      <c r="F40" s="194">
        <v>20</v>
      </c>
      <c r="G40" s="30">
        <f>SUM(N40,S40,V40)</f>
        <v>0</v>
      </c>
      <c r="H40" s="194" t="s">
        <v>33</v>
      </c>
      <c r="I40" s="194">
        <v>20</v>
      </c>
      <c r="J40" s="194">
        <v>20</v>
      </c>
      <c r="K40" s="194" t="s">
        <v>33</v>
      </c>
      <c r="L40" s="194"/>
      <c r="M40" s="194" t="s">
        <v>33</v>
      </c>
      <c r="N40" s="45">
        <v>0</v>
      </c>
      <c r="O40" s="64"/>
      <c r="P40" s="32" t="s">
        <v>34</v>
      </c>
      <c r="Q40" s="231" t="s">
        <v>33</v>
      </c>
      <c r="R40" s="194"/>
      <c r="S40" s="133" t="s">
        <v>39</v>
      </c>
      <c r="T40" s="194" t="s">
        <v>33</v>
      </c>
      <c r="U40" s="194"/>
      <c r="V40" s="133" t="s">
        <v>39</v>
      </c>
      <c r="W40" s="194"/>
    </row>
    <row r="41" spans="1:23" ht="26.25" customHeight="1" thickBot="1">
      <c r="A41" s="454" t="s">
        <v>47</v>
      </c>
      <c r="B41" s="455"/>
      <c r="C41" s="455"/>
      <c r="D41" s="455"/>
      <c r="E41" s="456"/>
      <c r="F41" s="116">
        <f>SUM(F40)</f>
        <v>20</v>
      </c>
      <c r="G41" s="117">
        <f>SUM(G40)</f>
        <v>0</v>
      </c>
      <c r="H41" s="118"/>
      <c r="I41" s="118">
        <f>SUM(I40)</f>
        <v>20</v>
      </c>
      <c r="J41" s="118"/>
      <c r="K41" s="118"/>
      <c r="L41" s="118"/>
      <c r="M41" s="118"/>
      <c r="N41" s="118">
        <f>SUM(N40)</f>
        <v>0</v>
      </c>
      <c r="O41" s="119"/>
      <c r="P41" s="115"/>
      <c r="Q41" s="120"/>
      <c r="R41" s="118"/>
      <c r="S41" s="118"/>
      <c r="T41" s="121"/>
      <c r="U41" s="121"/>
      <c r="V41" s="121"/>
      <c r="W41" s="121"/>
    </row>
    <row r="42" spans="1:23" ht="16.5" thickBot="1">
      <c r="A42" s="124" t="s">
        <v>92</v>
      </c>
      <c r="B42" s="125"/>
      <c r="C42" s="125"/>
      <c r="D42" s="424" t="s">
        <v>47</v>
      </c>
      <c r="E42" s="425"/>
      <c r="F42" s="126">
        <f>SUM(F14,F18,F28,F38)</f>
        <v>780</v>
      </c>
      <c r="G42" s="126">
        <f>SUM(G14,G18,G28,G38)</f>
        <v>30.5</v>
      </c>
      <c r="H42" s="126">
        <f>SUM(H14,H18,H28,H38)</f>
        <v>180</v>
      </c>
      <c r="I42" s="126">
        <f>SUM(I14,I18,I28,I38)</f>
        <v>70</v>
      </c>
      <c r="J42" s="126"/>
      <c r="K42" s="126">
        <f>SUM(K14,K18,K28,K38)</f>
        <v>100</v>
      </c>
      <c r="L42" s="126"/>
      <c r="M42" s="126">
        <f>SUM(M14,M18,M28,M38)</f>
        <v>190</v>
      </c>
      <c r="N42" s="126">
        <f>SUM(N14,N18,N28,N38)</f>
        <v>20.5</v>
      </c>
      <c r="O42" s="126"/>
      <c r="P42" s="126"/>
      <c r="Q42" s="126">
        <f>SUM(Q14,Q18,Q28,Q38)</f>
        <v>240</v>
      </c>
      <c r="R42" s="126"/>
      <c r="S42" s="126">
        <f>SUM(S14,S18,S28,S38)</f>
        <v>10</v>
      </c>
      <c r="T42" s="126">
        <f>SUM(T14,T18,T28,T38)</f>
        <v>0</v>
      </c>
      <c r="U42" s="126"/>
      <c r="V42" s="126">
        <f>SUM(V14,V18,V28,V38)</f>
        <v>0</v>
      </c>
      <c r="W42" s="126"/>
    </row>
    <row r="43" spans="1:23" ht="19.5" customHeight="1">
      <c r="A43" s="619" t="s">
        <v>136</v>
      </c>
      <c r="B43" s="619"/>
      <c r="C43" s="764"/>
      <c r="D43" s="764"/>
      <c r="E43" s="764"/>
      <c r="F43" s="102"/>
      <c r="G43" s="102"/>
      <c r="H43" s="102"/>
      <c r="I43" s="102"/>
      <c r="J43" s="102"/>
      <c r="K43" s="102"/>
      <c r="L43" s="102"/>
      <c r="M43" s="127"/>
      <c r="N43" s="127"/>
      <c r="O43" s="127"/>
      <c r="P43" s="127"/>
      <c r="Q43" s="102"/>
      <c r="R43" s="102"/>
      <c r="S43" s="102"/>
      <c r="T43" s="102"/>
      <c r="U43" s="102"/>
      <c r="V43" s="102"/>
      <c r="W43" s="102"/>
    </row>
    <row r="44" spans="1:23" ht="15.75" customHeight="1">
      <c r="A44" s="618" t="s">
        <v>137</v>
      </c>
      <c r="B44" s="618"/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</row>
    <row r="45" spans="1:23" ht="28.5" customHeight="1">
      <c r="A45" s="751" t="s">
        <v>138</v>
      </c>
      <c r="B45" s="751"/>
      <c r="C45" s="751"/>
      <c r="D45" s="751"/>
      <c r="E45" s="751"/>
      <c r="F45" s="751"/>
      <c r="G45" s="751"/>
      <c r="H45" s="751"/>
      <c r="I45" s="751"/>
      <c r="J45" s="751"/>
      <c r="K45" s="751"/>
      <c r="L45" s="751"/>
      <c r="M45" s="751"/>
      <c r="N45" s="751"/>
      <c r="O45" s="751"/>
      <c r="P45" s="751"/>
      <c r="Q45" s="751"/>
      <c r="R45" s="751"/>
      <c r="S45" s="751"/>
      <c r="T45" s="751"/>
      <c r="U45" s="751"/>
      <c r="V45" s="751"/>
      <c r="W45" s="751"/>
    </row>
    <row r="46" spans="1:23" ht="15.75">
      <c r="A46" s="19" t="s">
        <v>0</v>
      </c>
      <c r="B46" s="19"/>
      <c r="C46" s="19"/>
      <c r="D46" s="19"/>
      <c r="E46" s="19"/>
      <c r="F46" s="249"/>
      <c r="G46" s="249"/>
      <c r="H46" s="249"/>
      <c r="I46" s="249"/>
      <c r="J46" s="249"/>
      <c r="K46" s="249"/>
      <c r="L46" s="249"/>
      <c r="M46" s="674" t="s">
        <v>205</v>
      </c>
      <c r="N46" s="674"/>
      <c r="O46" s="674"/>
      <c r="P46" s="674"/>
      <c r="Q46" s="249"/>
      <c r="R46" s="249"/>
      <c r="S46" s="20"/>
      <c r="T46" s="20"/>
      <c r="U46" s="20"/>
      <c r="V46" s="20"/>
      <c r="W46" s="20"/>
    </row>
    <row r="47" spans="1:23" ht="15.75">
      <c r="A47" s="19" t="s">
        <v>1</v>
      </c>
      <c r="B47" s="19"/>
      <c r="C47" s="19"/>
      <c r="D47" s="19"/>
      <c r="E47" s="19"/>
      <c r="F47" s="249"/>
      <c r="G47" s="249"/>
      <c r="H47" s="249"/>
      <c r="I47" s="249"/>
      <c r="J47" s="249"/>
      <c r="K47" s="249"/>
      <c r="L47" s="249"/>
      <c r="M47" s="674" t="s">
        <v>2</v>
      </c>
      <c r="N47" s="674"/>
      <c r="O47" s="674"/>
      <c r="P47" s="674"/>
      <c r="Q47" s="249"/>
      <c r="R47" s="249"/>
      <c r="S47" s="249"/>
      <c r="T47" s="20"/>
      <c r="U47" s="20"/>
      <c r="V47" s="20"/>
      <c r="W47" s="20"/>
    </row>
    <row r="48" spans="1:23" ht="15.75">
      <c r="A48" s="249"/>
      <c r="B48" s="249"/>
      <c r="C48" s="249"/>
      <c r="D48" s="249"/>
      <c r="E48" s="249"/>
      <c r="F48" s="249"/>
      <c r="G48" s="674" t="s">
        <v>3</v>
      </c>
      <c r="H48" s="674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0"/>
      <c r="U48" s="20"/>
      <c r="V48" s="20"/>
      <c r="W48" s="20"/>
    </row>
    <row r="49" spans="1:23" ht="15.75">
      <c r="A49" s="249"/>
      <c r="B49" s="249"/>
      <c r="C49" s="371"/>
      <c r="D49" s="371"/>
      <c r="E49" s="371"/>
      <c r="F49" s="249"/>
      <c r="G49" s="249"/>
      <c r="H49" s="19" t="s">
        <v>96</v>
      </c>
      <c r="I49" s="19"/>
      <c r="J49" s="19"/>
      <c r="K49" s="249"/>
      <c r="L49" s="249"/>
      <c r="M49" s="249"/>
      <c r="N49" s="249"/>
      <c r="O49" s="249"/>
      <c r="P49" s="249"/>
      <c r="Q49" s="249"/>
      <c r="R49" s="249"/>
      <c r="S49" s="249"/>
      <c r="T49" s="20"/>
      <c r="U49" s="20"/>
      <c r="V49" s="20"/>
      <c r="W49" s="20"/>
    </row>
    <row r="50" spans="1:23" ht="16.5" thickBot="1">
      <c r="A50" s="249"/>
      <c r="B50" s="249"/>
      <c r="C50" s="249"/>
      <c r="D50" s="249"/>
      <c r="E50" s="249"/>
      <c r="F50" s="249"/>
      <c r="G50" s="653" t="s">
        <v>207</v>
      </c>
      <c r="H50" s="653"/>
      <c r="I50" s="653"/>
      <c r="J50" s="653"/>
      <c r="K50" s="249"/>
      <c r="L50" s="249"/>
      <c r="M50" s="249"/>
      <c r="N50" s="249"/>
      <c r="O50" s="249"/>
      <c r="P50" s="249"/>
      <c r="Q50" s="249"/>
      <c r="R50" s="249"/>
      <c r="S50" s="249"/>
      <c r="T50" s="20"/>
      <c r="U50" s="20"/>
      <c r="V50" s="20"/>
      <c r="W50" s="20"/>
    </row>
    <row r="51" spans="1:23" ht="20.25" customHeight="1" thickBot="1">
      <c r="A51" s="677" t="s">
        <v>5</v>
      </c>
      <c r="B51" s="548" t="s">
        <v>198</v>
      </c>
      <c r="C51" s="680" t="s">
        <v>6</v>
      </c>
      <c r="D51" s="681"/>
      <c r="E51" s="690" t="s">
        <v>7</v>
      </c>
      <c r="F51" s="680" t="s">
        <v>8</v>
      </c>
      <c r="G51" s="693"/>
      <c r="H51" s="755" t="s">
        <v>139</v>
      </c>
      <c r="I51" s="756"/>
      <c r="J51" s="756"/>
      <c r="K51" s="756"/>
      <c r="L51" s="756"/>
      <c r="M51" s="756"/>
      <c r="N51" s="756"/>
      <c r="O51" s="756"/>
      <c r="P51" s="756"/>
      <c r="Q51" s="756"/>
      <c r="R51" s="756"/>
      <c r="S51" s="756"/>
      <c r="T51" s="756"/>
      <c r="U51" s="756"/>
      <c r="V51" s="756"/>
      <c r="W51" s="757"/>
    </row>
    <row r="52" spans="1:23" ht="16.5" customHeight="1" thickBot="1">
      <c r="A52" s="678"/>
      <c r="B52" s="615"/>
      <c r="C52" s="682"/>
      <c r="D52" s="683"/>
      <c r="E52" s="690"/>
      <c r="F52" s="694"/>
      <c r="G52" s="695"/>
      <c r="H52" s="752" t="s">
        <v>10</v>
      </c>
      <c r="I52" s="753"/>
      <c r="J52" s="753"/>
      <c r="K52" s="753"/>
      <c r="L52" s="753"/>
      <c r="M52" s="753"/>
      <c r="N52" s="753"/>
      <c r="O52" s="753"/>
      <c r="P52" s="754"/>
      <c r="Q52" s="686" t="s">
        <v>11</v>
      </c>
      <c r="R52" s="675"/>
      <c r="S52" s="675"/>
      <c r="T52" s="675"/>
      <c r="U52" s="675"/>
      <c r="V52" s="675"/>
      <c r="W52" s="687"/>
    </row>
    <row r="53" spans="1:23" ht="32.25" customHeight="1" thickBot="1">
      <c r="A53" s="678"/>
      <c r="B53" s="615"/>
      <c r="C53" s="682"/>
      <c r="D53" s="683"/>
      <c r="E53" s="690"/>
      <c r="F53" s="680" t="s">
        <v>12</v>
      </c>
      <c r="G53" s="681" t="s">
        <v>13</v>
      </c>
      <c r="H53" s="691" t="s">
        <v>14</v>
      </c>
      <c r="I53" s="688" t="s">
        <v>15</v>
      </c>
      <c r="J53" s="688" t="s">
        <v>16</v>
      </c>
      <c r="K53" s="688" t="s">
        <v>17</v>
      </c>
      <c r="L53" s="553" t="s">
        <v>18</v>
      </c>
      <c r="M53" s="704" t="s">
        <v>19</v>
      </c>
      <c r="N53" s="562" t="s">
        <v>20</v>
      </c>
      <c r="O53" s="708" t="s">
        <v>21</v>
      </c>
      <c r="P53" s="709"/>
      <c r="Q53" s="706" t="s">
        <v>22</v>
      </c>
      <c r="R53" s="732" t="s">
        <v>23</v>
      </c>
      <c r="S53" s="706" t="s">
        <v>24</v>
      </c>
      <c r="T53" s="706" t="s">
        <v>25</v>
      </c>
      <c r="U53" s="706" t="s">
        <v>23</v>
      </c>
      <c r="V53" s="706" t="s">
        <v>26</v>
      </c>
      <c r="W53" s="706" t="s">
        <v>27</v>
      </c>
    </row>
    <row r="54" spans="1:23" ht="48" thickBot="1">
      <c r="A54" s="679"/>
      <c r="B54" s="568"/>
      <c r="C54" s="684"/>
      <c r="D54" s="685"/>
      <c r="E54" s="690"/>
      <c r="F54" s="684"/>
      <c r="G54" s="685"/>
      <c r="H54" s="692"/>
      <c r="I54" s="689"/>
      <c r="J54" s="734"/>
      <c r="K54" s="689"/>
      <c r="L54" s="554"/>
      <c r="M54" s="700"/>
      <c r="N54" s="563"/>
      <c r="O54" s="21" t="s">
        <v>28</v>
      </c>
      <c r="P54" s="252" t="s">
        <v>140</v>
      </c>
      <c r="Q54" s="707"/>
      <c r="R54" s="733"/>
      <c r="S54" s="707"/>
      <c r="T54" s="707"/>
      <c r="U54" s="734"/>
      <c r="V54" s="707"/>
      <c r="W54" s="707"/>
    </row>
    <row r="55" spans="1:23" ht="16.5" thickBot="1">
      <c r="A55" s="233">
        <v>1</v>
      </c>
      <c r="B55" s="233"/>
      <c r="C55" s="686">
        <v>2</v>
      </c>
      <c r="D55" s="675"/>
      <c r="E55" s="234"/>
      <c r="F55" s="219">
        <v>3</v>
      </c>
      <c r="G55" s="170">
        <v>4</v>
      </c>
      <c r="H55" s="242">
        <v>5</v>
      </c>
      <c r="I55" s="564">
        <v>7</v>
      </c>
      <c r="J55" s="565"/>
      <c r="K55" s="242">
        <v>9</v>
      </c>
      <c r="L55" s="242"/>
      <c r="M55" s="242">
        <v>11</v>
      </c>
      <c r="N55" s="234"/>
      <c r="O55" s="675">
        <v>13</v>
      </c>
      <c r="P55" s="676"/>
      <c r="Q55" s="675">
        <v>14</v>
      </c>
      <c r="R55" s="676"/>
      <c r="S55" s="248">
        <v>15</v>
      </c>
      <c r="T55" s="675">
        <v>16</v>
      </c>
      <c r="U55" s="676"/>
      <c r="V55" s="248">
        <v>17</v>
      </c>
      <c r="W55" s="254">
        <v>18</v>
      </c>
    </row>
    <row r="56" spans="1:23" ht="15.75" customHeight="1" thickBot="1">
      <c r="A56" s="419" t="s">
        <v>141</v>
      </c>
      <c r="B56" s="420"/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1"/>
    </row>
    <row r="57" spans="1:23" ht="51" customHeight="1" thickBot="1">
      <c r="A57" s="72">
        <v>55</v>
      </c>
      <c r="B57" s="327" t="s">
        <v>214</v>
      </c>
      <c r="C57" s="696" t="s">
        <v>127</v>
      </c>
      <c r="D57" s="555"/>
      <c r="E57" s="61" t="s">
        <v>173</v>
      </c>
      <c r="F57" s="244">
        <f>SUM(H57,I57,K57,M57,Q57,T57)</f>
        <v>80</v>
      </c>
      <c r="G57" s="209">
        <f>SUM(N57,S57,V57)</f>
        <v>3</v>
      </c>
      <c r="H57" s="215" t="s">
        <v>39</v>
      </c>
      <c r="I57" s="215" t="s">
        <v>39</v>
      </c>
      <c r="J57" s="215"/>
      <c r="K57" s="215" t="s">
        <v>39</v>
      </c>
      <c r="L57" s="90"/>
      <c r="M57" s="90" t="s">
        <v>39</v>
      </c>
      <c r="N57" s="91" t="s">
        <v>85</v>
      </c>
      <c r="O57" s="92" t="s">
        <v>39</v>
      </c>
      <c r="P57" s="215" t="s">
        <v>39</v>
      </c>
      <c r="Q57" s="215" t="s">
        <v>39</v>
      </c>
      <c r="R57" s="93"/>
      <c r="S57" s="229" t="s">
        <v>39</v>
      </c>
      <c r="T57" s="215">
        <v>80</v>
      </c>
      <c r="U57" s="215">
        <v>5</v>
      </c>
      <c r="V57" s="226">
        <v>3</v>
      </c>
      <c r="W57" s="173" t="s">
        <v>87</v>
      </c>
    </row>
    <row r="58" spans="1:23" ht="16.5" customHeight="1" thickBot="1">
      <c r="A58" s="431" t="s">
        <v>47</v>
      </c>
      <c r="B58" s="424"/>
      <c r="C58" s="424"/>
      <c r="D58" s="424"/>
      <c r="E58" s="425"/>
      <c r="F58" s="94">
        <f>SUM(F57)</f>
        <v>80</v>
      </c>
      <c r="G58" s="95">
        <f>SUM(G57)</f>
        <v>3</v>
      </c>
      <c r="H58" s="96">
        <f>SUM(H57)</f>
        <v>0</v>
      </c>
      <c r="I58" s="96">
        <f>SUM(I57)</f>
        <v>0</v>
      </c>
      <c r="J58" s="96"/>
      <c r="K58" s="96">
        <f>SUM(K57)</f>
        <v>0</v>
      </c>
      <c r="L58" s="96"/>
      <c r="M58" s="96">
        <f>SUM(M57)</f>
        <v>0</v>
      </c>
      <c r="N58" s="96">
        <f>SUM(N57)</f>
        <v>0</v>
      </c>
      <c r="O58" s="96"/>
      <c r="P58" s="96"/>
      <c r="Q58" s="96">
        <f>SUM(Q57)</f>
        <v>0</v>
      </c>
      <c r="R58" s="96"/>
      <c r="S58" s="96">
        <f>SUM(S57)</f>
        <v>0</v>
      </c>
      <c r="T58" s="96">
        <f>SUM(T57)</f>
        <v>80</v>
      </c>
      <c r="U58" s="96"/>
      <c r="V58" s="96">
        <f>SUM(V57)</f>
        <v>3</v>
      </c>
      <c r="W58" s="97"/>
    </row>
    <row r="59" spans="1:23" ht="18.75" customHeight="1" thickBot="1">
      <c r="A59" s="555" t="s">
        <v>98</v>
      </c>
      <c r="B59" s="420"/>
      <c r="C59" s="420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374"/>
    </row>
    <row r="60" spans="1:23" ht="53.25" customHeight="1" thickBot="1">
      <c r="A60" s="72">
        <v>56</v>
      </c>
      <c r="B60" s="128" t="s">
        <v>218</v>
      </c>
      <c r="C60" s="705" t="s">
        <v>130</v>
      </c>
      <c r="D60" s="705"/>
      <c r="E60" s="61" t="s">
        <v>131</v>
      </c>
      <c r="F60" s="72">
        <f>SUM(H60,I60,K60,M60,Q60,T60)</f>
        <v>40</v>
      </c>
      <c r="G60" s="55">
        <f>SUM(N60,S60,V60)</f>
        <v>2</v>
      </c>
      <c r="H60" s="72" t="s">
        <v>39</v>
      </c>
      <c r="I60" s="72" t="s">
        <v>39</v>
      </c>
      <c r="J60" s="72"/>
      <c r="K60" s="72" t="s">
        <v>39</v>
      </c>
      <c r="L60" s="72"/>
      <c r="M60" s="72" t="s">
        <v>39</v>
      </c>
      <c r="N60" s="56" t="s">
        <v>85</v>
      </c>
      <c r="O60" s="187" t="s">
        <v>39</v>
      </c>
      <c r="P60" s="72" t="s">
        <v>39</v>
      </c>
      <c r="Q60" s="72" t="s">
        <v>39</v>
      </c>
      <c r="R60" s="187"/>
      <c r="S60" s="264" t="s">
        <v>39</v>
      </c>
      <c r="T60" s="72">
        <v>40</v>
      </c>
      <c r="U60" s="72">
        <v>5</v>
      </c>
      <c r="V60" s="129">
        <v>2</v>
      </c>
      <c r="W60" s="88" t="s">
        <v>87</v>
      </c>
    </row>
    <row r="61" spans="1:23" ht="57" customHeight="1" thickBot="1">
      <c r="A61" s="417">
        <v>57</v>
      </c>
      <c r="B61" s="417" t="s">
        <v>223</v>
      </c>
      <c r="C61" s="698" t="s">
        <v>132</v>
      </c>
      <c r="D61" s="604"/>
      <c r="E61" s="39" t="s">
        <v>175</v>
      </c>
      <c r="F61" s="366">
        <f>SUM(T61,T62)</f>
        <v>200</v>
      </c>
      <c r="G61" s="436">
        <f>SUM(N61,S61,V61)</f>
        <v>7</v>
      </c>
      <c r="H61" s="366" t="s">
        <v>39</v>
      </c>
      <c r="I61" s="366" t="s">
        <v>85</v>
      </c>
      <c r="J61" s="366"/>
      <c r="K61" s="366" t="s">
        <v>39</v>
      </c>
      <c r="L61" s="366"/>
      <c r="M61" s="366" t="s">
        <v>39</v>
      </c>
      <c r="N61" s="437" t="s">
        <v>85</v>
      </c>
      <c r="O61" s="765" t="s">
        <v>39</v>
      </c>
      <c r="P61" s="366" t="s">
        <v>39</v>
      </c>
      <c r="Q61" s="366" t="s">
        <v>39</v>
      </c>
      <c r="R61" s="765"/>
      <c r="S61" s="369" t="s">
        <v>39</v>
      </c>
      <c r="T61" s="340">
        <v>160</v>
      </c>
      <c r="U61" s="340">
        <v>5</v>
      </c>
      <c r="V61" s="607">
        <v>7</v>
      </c>
      <c r="W61" s="609" t="s">
        <v>87</v>
      </c>
    </row>
    <row r="62" spans="1:23" ht="57" customHeight="1" thickBot="1">
      <c r="A62" s="697"/>
      <c r="B62" s="418"/>
      <c r="C62" s="614"/>
      <c r="D62" s="605"/>
      <c r="E62" s="153" t="s">
        <v>178</v>
      </c>
      <c r="F62" s="368"/>
      <c r="G62" s="458"/>
      <c r="H62" s="368"/>
      <c r="I62" s="368"/>
      <c r="J62" s="368"/>
      <c r="K62" s="368"/>
      <c r="L62" s="368"/>
      <c r="M62" s="368"/>
      <c r="N62" s="589"/>
      <c r="O62" s="766"/>
      <c r="P62" s="368"/>
      <c r="Q62" s="368"/>
      <c r="R62" s="766"/>
      <c r="S62" s="370"/>
      <c r="T62" s="340">
        <v>40</v>
      </c>
      <c r="U62" s="340">
        <v>5</v>
      </c>
      <c r="V62" s="608"/>
      <c r="W62" s="610"/>
    </row>
    <row r="63" spans="1:23" ht="57" customHeight="1" thickBot="1">
      <c r="A63" s="86">
        <v>58</v>
      </c>
      <c r="B63" s="267" t="s">
        <v>224</v>
      </c>
      <c r="C63" s="416" t="s">
        <v>142</v>
      </c>
      <c r="D63" s="416"/>
      <c r="E63" s="76" t="s">
        <v>181</v>
      </c>
      <c r="F63" s="72">
        <f>SUM(H63,I63,K63,M63,Q63,T63)</f>
        <v>360</v>
      </c>
      <c r="G63" s="55">
        <f>SUM(N63,S63,V63,)</f>
        <v>11.5</v>
      </c>
      <c r="H63" s="255" t="s">
        <v>39</v>
      </c>
      <c r="I63" s="72" t="s">
        <v>39</v>
      </c>
      <c r="J63" s="72"/>
      <c r="K63" s="72" t="s">
        <v>39</v>
      </c>
      <c r="L63" s="72"/>
      <c r="M63" s="72" t="s">
        <v>39</v>
      </c>
      <c r="N63" s="56" t="s">
        <v>85</v>
      </c>
      <c r="O63" s="187" t="s">
        <v>39</v>
      </c>
      <c r="P63" s="72" t="s">
        <v>39</v>
      </c>
      <c r="Q63" s="72">
        <v>40</v>
      </c>
      <c r="R63" s="72">
        <v>5</v>
      </c>
      <c r="S63" s="129">
        <v>2.5</v>
      </c>
      <c r="T63" s="72">
        <v>320</v>
      </c>
      <c r="U63" s="72">
        <v>5</v>
      </c>
      <c r="V63" s="136">
        <v>9</v>
      </c>
      <c r="W63" s="136" t="s">
        <v>87</v>
      </c>
    </row>
    <row r="64" spans="1:23" ht="35.25" customHeight="1" thickBot="1">
      <c r="A64" s="86">
        <v>59</v>
      </c>
      <c r="B64" s="128" t="s">
        <v>221</v>
      </c>
      <c r="C64" s="416" t="s">
        <v>135</v>
      </c>
      <c r="D64" s="416"/>
      <c r="E64" s="164" t="s">
        <v>174</v>
      </c>
      <c r="F64" s="200">
        <f>SUM(H64,I64,K64,M64,Q64,T64)</f>
        <v>25</v>
      </c>
      <c r="G64" s="30">
        <f>SUM(N64,S64,V64)</f>
        <v>1</v>
      </c>
      <c r="H64" s="255" t="s">
        <v>39</v>
      </c>
      <c r="I64" s="72" t="s">
        <v>39</v>
      </c>
      <c r="J64" s="72"/>
      <c r="K64" s="72">
        <v>10</v>
      </c>
      <c r="L64" s="72">
        <v>25</v>
      </c>
      <c r="M64" s="72">
        <v>15</v>
      </c>
      <c r="N64" s="56">
        <v>1</v>
      </c>
      <c r="O64" s="187" t="s">
        <v>39</v>
      </c>
      <c r="P64" s="57" t="s">
        <v>87</v>
      </c>
      <c r="Q64" s="72"/>
      <c r="R64" s="72"/>
      <c r="S64" s="129"/>
      <c r="T64" s="72"/>
      <c r="U64" s="72"/>
      <c r="V64" s="136"/>
      <c r="W64" s="142"/>
    </row>
    <row r="65" spans="1:41" ht="16.5" thickBot="1">
      <c r="A65" s="431" t="s">
        <v>47</v>
      </c>
      <c r="B65" s="424"/>
      <c r="C65" s="424"/>
      <c r="D65" s="424"/>
      <c r="E65" s="425"/>
      <c r="F65" s="123">
        <f>SUM(F60:F64)</f>
        <v>625</v>
      </c>
      <c r="G65" s="96">
        <f>SUM(G60:G64)</f>
        <v>21.5</v>
      </c>
      <c r="H65" s="96">
        <f>SUM(H60:H64)</f>
        <v>0</v>
      </c>
      <c r="I65" s="96">
        <f>SUM(I60:I64)</f>
        <v>0</v>
      </c>
      <c r="J65" s="96"/>
      <c r="K65" s="96">
        <f>SUM(K60:K64)</f>
        <v>10</v>
      </c>
      <c r="L65" s="96"/>
      <c r="M65" s="96">
        <f>SUM(M60:M64)</f>
        <v>15</v>
      </c>
      <c r="N65" s="96">
        <f>SUM(N60:N64)</f>
        <v>1</v>
      </c>
      <c r="O65" s="96"/>
      <c r="P65" s="96"/>
      <c r="Q65" s="96">
        <f>SUM(Q60:Q64)</f>
        <v>40</v>
      </c>
      <c r="R65" s="96"/>
      <c r="S65" s="96">
        <f>SUM(S60:S64)</f>
        <v>2.5</v>
      </c>
      <c r="T65" s="96">
        <f>SUM(T60:T64)</f>
        <v>560</v>
      </c>
      <c r="U65" s="96"/>
      <c r="V65" s="96">
        <f>SUM(V60:V64)</f>
        <v>18</v>
      </c>
      <c r="W65" s="97"/>
    </row>
    <row r="66" spans="1:41" ht="21.75" customHeight="1" thickBot="1">
      <c r="A66" s="743" t="s">
        <v>143</v>
      </c>
      <c r="B66" s="743"/>
      <c r="C66" s="743"/>
      <c r="D66" s="743"/>
      <c r="E66" s="743"/>
      <c r="F66" s="743"/>
      <c r="G66" s="743"/>
      <c r="H66" s="743"/>
      <c r="I66" s="743"/>
      <c r="J66" s="743"/>
      <c r="K66" s="743"/>
      <c r="L66" s="743"/>
      <c r="M66" s="743"/>
      <c r="N66" s="743"/>
      <c r="O66" s="743"/>
      <c r="P66" s="743"/>
      <c r="Q66" s="743"/>
      <c r="R66" s="743"/>
      <c r="S66" s="743"/>
      <c r="T66" s="743"/>
      <c r="U66" s="743"/>
      <c r="V66" s="743"/>
      <c r="W66" s="743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36" customHeight="1" thickBot="1">
      <c r="A67" s="286">
        <v>60</v>
      </c>
      <c r="B67" s="286"/>
      <c r="C67" s="750" t="s">
        <v>144</v>
      </c>
      <c r="D67" s="750"/>
      <c r="E67" s="750"/>
      <c r="F67" s="199"/>
      <c r="G67" s="287">
        <v>5</v>
      </c>
      <c r="H67" s="199"/>
      <c r="I67" s="199"/>
      <c r="J67" s="199"/>
      <c r="K67" s="199"/>
      <c r="L67" s="199"/>
      <c r="M67" s="199"/>
      <c r="N67" s="288">
        <v>5</v>
      </c>
      <c r="O67" s="199"/>
      <c r="P67" s="242"/>
      <c r="Q67" s="242"/>
      <c r="R67" s="242"/>
      <c r="S67" s="242"/>
      <c r="T67" s="242"/>
      <c r="U67" s="242"/>
      <c r="V67" s="242"/>
      <c r="W67" s="242"/>
    </row>
    <row r="68" spans="1:41" ht="16.5" thickBot="1">
      <c r="A68" s="747" t="s">
        <v>47</v>
      </c>
      <c r="B68" s="748"/>
      <c r="C68" s="748"/>
      <c r="D68" s="748"/>
      <c r="E68" s="749"/>
      <c r="F68" s="309">
        <f>SUM(F58,F65)</f>
        <v>705</v>
      </c>
      <c r="G68" s="310">
        <f>SUM(G58,G65,G67)</f>
        <v>29.5</v>
      </c>
      <c r="H68" s="311">
        <f>SUM(H58,H65)</f>
        <v>0</v>
      </c>
      <c r="I68" s="311">
        <f>SUM(I58,I65)</f>
        <v>0</v>
      </c>
      <c r="J68" s="311"/>
      <c r="K68" s="311">
        <f>SUM(K58,K65)</f>
        <v>10</v>
      </c>
      <c r="L68" s="311"/>
      <c r="M68" s="311">
        <f>SUM(M58,M65)</f>
        <v>15</v>
      </c>
      <c r="N68" s="311">
        <f>SUM(N58,N65,N67)</f>
        <v>6</v>
      </c>
      <c r="O68" s="311"/>
      <c r="P68" s="311"/>
      <c r="Q68" s="311">
        <f>SUM(Q58,Q65)</f>
        <v>40</v>
      </c>
      <c r="R68" s="311"/>
      <c r="S68" s="311">
        <f>SUM(S58,S65)</f>
        <v>2.5</v>
      </c>
      <c r="T68" s="311">
        <f>SUM(T58,T65)</f>
        <v>640</v>
      </c>
      <c r="U68" s="311"/>
      <c r="V68" s="311">
        <f>SUM(V58,V65)</f>
        <v>21</v>
      </c>
      <c r="W68" s="312"/>
    </row>
    <row r="69" spans="1:41">
      <c r="A69" s="746" t="s">
        <v>145</v>
      </c>
      <c r="B69" s="746"/>
      <c r="C69" s="746"/>
      <c r="D69" s="746"/>
      <c r="E69" s="746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41" ht="24" customHeight="1">
      <c r="A70" s="618" t="s">
        <v>146</v>
      </c>
      <c r="B70" s="618"/>
      <c r="C70" s="618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O70" s="618"/>
      <c r="P70" s="618"/>
      <c r="Q70" s="618"/>
      <c r="R70" s="618"/>
      <c r="S70" s="618"/>
      <c r="T70" s="618"/>
      <c r="U70" s="618"/>
      <c r="V70" s="618"/>
      <c r="W70" s="618"/>
    </row>
    <row r="71" spans="1:41" ht="21" customHeight="1">
      <c r="A71" s="744" t="s">
        <v>147</v>
      </c>
      <c r="B71" s="744"/>
      <c r="C71" s="745"/>
      <c r="D71" s="745"/>
      <c r="E71" s="745"/>
      <c r="F71" s="745"/>
      <c r="G71" s="745"/>
      <c r="H71" s="745"/>
      <c r="I71" s="745"/>
      <c r="J71" s="745"/>
      <c r="K71" s="745"/>
      <c r="L71" s="745"/>
      <c r="M71" s="745"/>
      <c r="N71" s="745"/>
      <c r="O71" s="745"/>
      <c r="P71" s="745"/>
      <c r="Q71" s="745"/>
      <c r="R71" s="745"/>
      <c r="S71" s="745"/>
      <c r="T71" s="745"/>
      <c r="U71" s="745"/>
      <c r="V71" s="745"/>
      <c r="W71" s="745"/>
    </row>
    <row r="72" spans="1:41" ht="14.25" customHeight="1">
      <c r="A72" s="742" t="s">
        <v>148</v>
      </c>
      <c r="B72" s="742"/>
      <c r="C72" s="742"/>
      <c r="D72" s="742"/>
      <c r="E72" s="742"/>
      <c r="F72" s="742"/>
      <c r="G72" s="742"/>
      <c r="H72" s="742"/>
      <c r="I72" s="742"/>
      <c r="J72" s="742"/>
      <c r="K72" s="742"/>
      <c r="L72" s="742"/>
      <c r="M72" s="742"/>
      <c r="N72" s="742"/>
      <c r="O72" s="742"/>
      <c r="P72" s="742"/>
      <c r="Q72" s="742"/>
      <c r="R72" s="742"/>
      <c r="S72" s="742"/>
      <c r="T72" s="742"/>
      <c r="U72" s="742"/>
      <c r="V72" s="742"/>
      <c r="W72" s="742"/>
    </row>
    <row r="73" spans="1:41">
      <c r="A73" s="742"/>
      <c r="B73" s="742"/>
      <c r="C73" s="742"/>
      <c r="D73" s="742"/>
      <c r="E73" s="742"/>
      <c r="F73" s="742"/>
      <c r="G73" s="742"/>
      <c r="H73" s="742"/>
      <c r="I73" s="742"/>
      <c r="J73" s="742"/>
      <c r="K73" s="742"/>
      <c r="L73" s="742"/>
      <c r="M73" s="742"/>
      <c r="N73" s="742"/>
      <c r="O73" s="742"/>
      <c r="P73" s="742"/>
      <c r="Q73" s="742"/>
      <c r="R73" s="742"/>
      <c r="S73" s="742"/>
      <c r="T73" s="742"/>
      <c r="U73" s="742"/>
      <c r="V73" s="742"/>
      <c r="W73" s="742"/>
    </row>
    <row r="74" spans="1:41">
      <c r="A74" s="742"/>
      <c r="B74" s="742"/>
      <c r="C74" s="742"/>
      <c r="D74" s="742"/>
      <c r="E74" s="742"/>
      <c r="F74" s="742"/>
      <c r="G74" s="742"/>
      <c r="H74" s="742"/>
      <c r="I74" s="742"/>
      <c r="J74" s="742"/>
      <c r="K74" s="742"/>
      <c r="L74" s="742"/>
      <c r="M74" s="742"/>
      <c r="N74" s="742"/>
      <c r="O74" s="742"/>
      <c r="P74" s="742"/>
      <c r="Q74" s="742"/>
      <c r="R74" s="742"/>
      <c r="S74" s="742"/>
      <c r="T74" s="742"/>
      <c r="U74" s="742"/>
      <c r="V74" s="742"/>
      <c r="W74" s="742"/>
    </row>
    <row r="75" spans="1:41">
      <c r="A75" s="742"/>
      <c r="B75" s="742"/>
      <c r="C75" s="742"/>
      <c r="D75" s="742"/>
      <c r="E75" s="742"/>
      <c r="F75" s="742"/>
      <c r="G75" s="742"/>
      <c r="H75" s="742"/>
      <c r="I75" s="742"/>
      <c r="J75" s="742"/>
      <c r="K75" s="742"/>
      <c r="L75" s="742"/>
      <c r="M75" s="742"/>
      <c r="N75" s="742"/>
      <c r="O75" s="742"/>
      <c r="P75" s="742"/>
      <c r="Q75" s="742"/>
      <c r="R75" s="742"/>
      <c r="S75" s="742"/>
      <c r="T75" s="742"/>
      <c r="U75" s="742"/>
      <c r="V75" s="742"/>
      <c r="W75" s="742"/>
    </row>
    <row r="76" spans="1:41">
      <c r="A76" s="742"/>
      <c r="B76" s="742"/>
      <c r="C76" s="742"/>
      <c r="D76" s="742"/>
      <c r="E76" s="742"/>
      <c r="F76" s="742"/>
      <c r="G76" s="742"/>
      <c r="H76" s="742"/>
      <c r="I76" s="742"/>
      <c r="J76" s="742"/>
      <c r="K76" s="742"/>
      <c r="L76" s="742"/>
      <c r="M76" s="742"/>
      <c r="N76" s="742"/>
      <c r="O76" s="742"/>
      <c r="P76" s="742"/>
      <c r="Q76" s="742"/>
      <c r="R76" s="742"/>
      <c r="S76" s="742"/>
      <c r="T76" s="742"/>
      <c r="U76" s="742"/>
      <c r="V76" s="742"/>
      <c r="W76" s="742"/>
    </row>
    <row r="77" spans="1:41">
      <c r="A77" s="742"/>
      <c r="B77" s="742"/>
      <c r="C77" s="742"/>
      <c r="D77" s="742"/>
      <c r="E77" s="742"/>
      <c r="F77" s="742"/>
      <c r="G77" s="742"/>
      <c r="H77" s="742"/>
      <c r="I77" s="742"/>
      <c r="J77" s="742"/>
      <c r="K77" s="742"/>
      <c r="L77" s="742"/>
      <c r="M77" s="742"/>
      <c r="N77" s="742"/>
      <c r="O77" s="742"/>
      <c r="P77" s="742"/>
      <c r="Q77" s="742"/>
      <c r="R77" s="742"/>
      <c r="S77" s="742"/>
      <c r="T77" s="742"/>
      <c r="U77" s="742"/>
      <c r="V77" s="742"/>
      <c r="W77" s="742"/>
    </row>
    <row r="78" spans="1:41">
      <c r="A78" s="742"/>
      <c r="B78" s="742"/>
      <c r="C78" s="742"/>
      <c r="D78" s="742"/>
      <c r="E78" s="742"/>
      <c r="F78" s="742"/>
      <c r="G78" s="742"/>
      <c r="H78" s="742"/>
      <c r="I78" s="742"/>
      <c r="J78" s="742"/>
      <c r="K78" s="742"/>
      <c r="L78" s="742"/>
      <c r="M78" s="742"/>
      <c r="N78" s="742"/>
      <c r="O78" s="742"/>
      <c r="P78" s="742"/>
      <c r="Q78" s="742"/>
      <c r="R78" s="742"/>
      <c r="S78" s="742"/>
      <c r="T78" s="742"/>
      <c r="U78" s="742"/>
      <c r="V78" s="742"/>
      <c r="W78" s="742"/>
    </row>
    <row r="79" spans="1:41">
      <c r="A79" s="742"/>
      <c r="B79" s="742"/>
      <c r="C79" s="742"/>
      <c r="D79" s="742"/>
      <c r="E79" s="742"/>
      <c r="F79" s="742"/>
      <c r="G79" s="742"/>
      <c r="H79" s="742"/>
      <c r="I79" s="742"/>
      <c r="J79" s="742"/>
      <c r="K79" s="742"/>
      <c r="L79" s="742"/>
      <c r="M79" s="742"/>
      <c r="N79" s="742"/>
      <c r="O79" s="742"/>
      <c r="P79" s="742"/>
      <c r="Q79" s="742"/>
      <c r="R79" s="742"/>
      <c r="S79" s="742"/>
      <c r="T79" s="742"/>
      <c r="U79" s="742"/>
      <c r="V79" s="742"/>
      <c r="W79" s="742"/>
    </row>
    <row r="80" spans="1:41">
      <c r="A80" s="742"/>
      <c r="B80" s="742"/>
      <c r="C80" s="742"/>
      <c r="D80" s="742"/>
      <c r="E80" s="742"/>
      <c r="F80" s="742"/>
      <c r="G80" s="742"/>
      <c r="H80" s="742"/>
      <c r="I80" s="742"/>
      <c r="J80" s="742"/>
      <c r="K80" s="742"/>
      <c r="L80" s="742"/>
      <c r="M80" s="742"/>
      <c r="N80" s="742"/>
      <c r="O80" s="742"/>
      <c r="P80" s="742"/>
      <c r="Q80" s="742"/>
      <c r="R80" s="742"/>
      <c r="S80" s="742"/>
      <c r="T80" s="742"/>
      <c r="U80" s="742"/>
      <c r="V80" s="742"/>
      <c r="W80" s="742"/>
    </row>
    <row r="81" spans="1:23">
      <c r="A81" s="742"/>
      <c r="B81" s="742"/>
      <c r="C81" s="742"/>
      <c r="D81" s="742"/>
      <c r="E81" s="742"/>
      <c r="F81" s="742"/>
      <c r="G81" s="742"/>
      <c r="H81" s="742"/>
      <c r="I81" s="742"/>
      <c r="J81" s="742"/>
      <c r="K81" s="742"/>
      <c r="L81" s="742"/>
      <c r="M81" s="742"/>
      <c r="N81" s="742"/>
      <c r="O81" s="742"/>
      <c r="P81" s="742"/>
      <c r="Q81" s="742"/>
      <c r="R81" s="742"/>
      <c r="S81" s="742"/>
      <c r="T81" s="742"/>
      <c r="U81" s="742"/>
      <c r="V81" s="742"/>
      <c r="W81" s="742"/>
    </row>
    <row r="82" spans="1:23">
      <c r="A82" s="742"/>
      <c r="B82" s="742"/>
      <c r="C82" s="742"/>
      <c r="D82" s="742"/>
      <c r="E82" s="742"/>
      <c r="F82" s="742"/>
      <c r="G82" s="742"/>
      <c r="H82" s="742"/>
      <c r="I82" s="742"/>
      <c r="J82" s="742"/>
      <c r="K82" s="742"/>
      <c r="L82" s="742"/>
      <c r="M82" s="742"/>
      <c r="N82" s="742"/>
      <c r="O82" s="742"/>
      <c r="P82" s="742"/>
      <c r="Q82" s="742"/>
      <c r="R82" s="742"/>
      <c r="S82" s="742"/>
      <c r="T82" s="742"/>
      <c r="U82" s="742"/>
      <c r="V82" s="742"/>
      <c r="W82" s="742"/>
    </row>
    <row r="83" spans="1:23">
      <c r="A83" s="742"/>
      <c r="B83" s="742"/>
      <c r="C83" s="742"/>
      <c r="D83" s="742"/>
      <c r="E83" s="742"/>
      <c r="F83" s="742"/>
      <c r="G83" s="742"/>
      <c r="H83" s="742"/>
      <c r="I83" s="742"/>
      <c r="J83" s="742"/>
      <c r="K83" s="742"/>
      <c r="L83" s="742"/>
      <c r="M83" s="742"/>
      <c r="N83" s="742"/>
      <c r="O83" s="742"/>
      <c r="P83" s="742"/>
      <c r="Q83" s="742"/>
      <c r="R83" s="742"/>
      <c r="S83" s="742"/>
      <c r="T83" s="742"/>
      <c r="U83" s="742"/>
      <c r="V83" s="742"/>
      <c r="W83" s="742"/>
    </row>
    <row r="84" spans="1:23">
      <c r="A84" s="742"/>
      <c r="B84" s="742"/>
      <c r="C84" s="742"/>
      <c r="D84" s="742"/>
      <c r="E84" s="742"/>
      <c r="F84" s="742"/>
      <c r="G84" s="742"/>
      <c r="H84" s="742"/>
      <c r="I84" s="742"/>
      <c r="J84" s="742"/>
      <c r="K84" s="742"/>
      <c r="L84" s="742"/>
      <c r="M84" s="742"/>
      <c r="N84" s="742"/>
      <c r="O84" s="742"/>
      <c r="P84" s="742"/>
      <c r="Q84" s="742"/>
      <c r="R84" s="742"/>
      <c r="S84" s="742"/>
      <c r="T84" s="742"/>
      <c r="U84" s="742"/>
      <c r="V84" s="742"/>
      <c r="W84" s="742"/>
    </row>
    <row r="85" spans="1:23">
      <c r="A85" s="742"/>
      <c r="B85" s="742"/>
      <c r="C85" s="742"/>
      <c r="D85" s="742"/>
      <c r="E85" s="742"/>
      <c r="F85" s="742"/>
      <c r="G85" s="742"/>
      <c r="H85" s="742"/>
      <c r="I85" s="742"/>
      <c r="J85" s="742"/>
      <c r="K85" s="742"/>
      <c r="L85" s="742"/>
      <c r="M85" s="742"/>
      <c r="N85" s="742"/>
      <c r="O85" s="742"/>
      <c r="P85" s="742"/>
      <c r="Q85" s="742"/>
      <c r="R85" s="742"/>
      <c r="S85" s="742"/>
      <c r="T85" s="742"/>
      <c r="U85" s="742"/>
      <c r="V85" s="742"/>
      <c r="W85" s="742"/>
    </row>
    <row r="86" spans="1:23">
      <c r="A86" s="742"/>
      <c r="B86" s="742"/>
      <c r="C86" s="742"/>
      <c r="D86" s="742"/>
      <c r="E86" s="742"/>
      <c r="F86" s="742"/>
      <c r="G86" s="742"/>
      <c r="H86" s="742"/>
      <c r="I86" s="742"/>
      <c r="J86" s="742"/>
      <c r="K86" s="742"/>
      <c r="L86" s="742"/>
      <c r="M86" s="742"/>
      <c r="N86" s="742"/>
      <c r="O86" s="742"/>
      <c r="P86" s="742"/>
      <c r="Q86" s="742"/>
      <c r="R86" s="742"/>
      <c r="S86" s="742"/>
      <c r="T86" s="742"/>
      <c r="U86" s="742"/>
      <c r="V86" s="742"/>
      <c r="W86" s="742"/>
    </row>
    <row r="87" spans="1:23">
      <c r="A87" s="742"/>
      <c r="B87" s="742"/>
      <c r="C87" s="742"/>
      <c r="D87" s="742"/>
      <c r="E87" s="742"/>
      <c r="F87" s="742"/>
      <c r="G87" s="742"/>
      <c r="H87" s="742"/>
      <c r="I87" s="742"/>
      <c r="J87" s="742"/>
      <c r="K87" s="742"/>
      <c r="L87" s="742"/>
      <c r="M87" s="742"/>
      <c r="N87" s="742"/>
      <c r="O87" s="742"/>
      <c r="P87" s="742"/>
      <c r="Q87" s="742"/>
      <c r="R87" s="742"/>
      <c r="S87" s="742"/>
      <c r="T87" s="742"/>
      <c r="U87" s="742"/>
      <c r="V87" s="742"/>
      <c r="W87" s="742"/>
    </row>
    <row r="88" spans="1:23">
      <c r="A88" s="742"/>
      <c r="B88" s="742"/>
      <c r="C88" s="742"/>
      <c r="D88" s="742"/>
      <c r="E88" s="742"/>
      <c r="F88" s="742"/>
      <c r="G88" s="742"/>
      <c r="H88" s="742"/>
      <c r="I88" s="742"/>
      <c r="J88" s="742"/>
      <c r="K88" s="742"/>
      <c r="L88" s="742"/>
      <c r="M88" s="742"/>
      <c r="N88" s="742"/>
      <c r="O88" s="742"/>
      <c r="P88" s="742"/>
      <c r="Q88" s="742"/>
      <c r="R88" s="742"/>
      <c r="S88" s="742"/>
      <c r="T88" s="742"/>
      <c r="U88" s="742"/>
      <c r="V88" s="742"/>
      <c r="W88" s="742"/>
    </row>
    <row r="89" spans="1:23">
      <c r="A89" s="742"/>
      <c r="B89" s="742"/>
      <c r="C89" s="742"/>
      <c r="D89" s="742"/>
      <c r="E89" s="742"/>
      <c r="F89" s="742"/>
      <c r="G89" s="742"/>
      <c r="H89" s="742"/>
      <c r="I89" s="742"/>
      <c r="J89" s="742"/>
      <c r="K89" s="742"/>
      <c r="L89" s="742"/>
      <c r="M89" s="742"/>
      <c r="N89" s="742"/>
      <c r="O89" s="742"/>
      <c r="P89" s="742"/>
      <c r="Q89" s="742"/>
      <c r="R89" s="742"/>
      <c r="S89" s="742"/>
      <c r="T89" s="742"/>
      <c r="U89" s="742"/>
      <c r="V89" s="742"/>
      <c r="W89" s="742"/>
    </row>
    <row r="90" spans="1:23">
      <c r="A90" s="742"/>
      <c r="B90" s="742"/>
      <c r="C90" s="742"/>
      <c r="D90" s="742"/>
      <c r="E90" s="742"/>
      <c r="F90" s="742"/>
      <c r="G90" s="742"/>
      <c r="H90" s="742"/>
      <c r="I90" s="742"/>
      <c r="J90" s="742"/>
      <c r="K90" s="742"/>
      <c r="L90" s="742"/>
      <c r="M90" s="742"/>
      <c r="N90" s="742"/>
      <c r="O90" s="742"/>
      <c r="P90" s="742"/>
      <c r="Q90" s="742"/>
      <c r="R90" s="742"/>
      <c r="S90" s="742"/>
      <c r="T90" s="742"/>
      <c r="U90" s="742"/>
      <c r="V90" s="742"/>
      <c r="W90" s="742"/>
    </row>
    <row r="91" spans="1:23">
      <c r="A91" s="742"/>
      <c r="B91" s="742"/>
      <c r="C91" s="742"/>
      <c r="D91" s="742"/>
      <c r="E91" s="742"/>
      <c r="F91" s="742"/>
      <c r="G91" s="742"/>
      <c r="H91" s="742"/>
      <c r="I91" s="742"/>
      <c r="J91" s="742"/>
      <c r="K91" s="742"/>
      <c r="L91" s="742"/>
      <c r="M91" s="742"/>
      <c r="N91" s="742"/>
      <c r="O91" s="742"/>
      <c r="P91" s="742"/>
      <c r="Q91" s="742"/>
      <c r="R91" s="742"/>
      <c r="S91" s="742"/>
      <c r="T91" s="742"/>
      <c r="U91" s="742"/>
      <c r="V91" s="742"/>
      <c r="W91" s="742"/>
    </row>
    <row r="92" spans="1:23">
      <c r="A92" s="742"/>
      <c r="B92" s="742"/>
      <c r="C92" s="742"/>
      <c r="D92" s="742"/>
      <c r="E92" s="742"/>
      <c r="F92" s="742"/>
      <c r="G92" s="742"/>
      <c r="H92" s="742"/>
      <c r="I92" s="742"/>
      <c r="J92" s="742"/>
      <c r="K92" s="742"/>
      <c r="L92" s="742"/>
      <c r="M92" s="742"/>
      <c r="N92" s="742"/>
      <c r="O92" s="742"/>
      <c r="P92" s="742"/>
      <c r="Q92" s="742"/>
      <c r="R92" s="742"/>
      <c r="S92" s="742"/>
      <c r="T92" s="742"/>
      <c r="U92" s="742"/>
      <c r="V92" s="742"/>
      <c r="W92" s="742"/>
    </row>
    <row r="93" spans="1:23">
      <c r="A93" s="742"/>
      <c r="B93" s="742"/>
      <c r="C93" s="742"/>
      <c r="D93" s="742"/>
      <c r="E93" s="742"/>
      <c r="F93" s="742"/>
      <c r="G93" s="742"/>
      <c r="H93" s="742"/>
      <c r="I93" s="742"/>
      <c r="J93" s="742"/>
      <c r="K93" s="742"/>
      <c r="L93" s="742"/>
      <c r="M93" s="742"/>
      <c r="N93" s="742"/>
      <c r="O93" s="742"/>
      <c r="P93" s="742"/>
      <c r="Q93" s="742"/>
      <c r="R93" s="742"/>
      <c r="S93" s="742"/>
      <c r="T93" s="742"/>
      <c r="U93" s="742"/>
      <c r="V93" s="742"/>
      <c r="W93" s="742"/>
    </row>
    <row r="94" spans="1:23">
      <c r="A94" s="742"/>
      <c r="B94" s="742"/>
      <c r="C94" s="742"/>
      <c r="D94" s="742"/>
      <c r="E94" s="742"/>
      <c r="F94" s="742"/>
      <c r="G94" s="742"/>
      <c r="H94" s="742"/>
      <c r="I94" s="742"/>
      <c r="J94" s="742"/>
      <c r="K94" s="742"/>
      <c r="L94" s="742"/>
      <c r="M94" s="742"/>
      <c r="N94" s="742"/>
      <c r="O94" s="742"/>
      <c r="P94" s="742"/>
      <c r="Q94" s="742"/>
      <c r="R94" s="742"/>
      <c r="S94" s="742"/>
      <c r="T94" s="742"/>
      <c r="U94" s="742"/>
      <c r="V94" s="742"/>
      <c r="W94" s="742"/>
    </row>
    <row r="95" spans="1:23">
      <c r="A95" s="742"/>
      <c r="B95" s="742"/>
      <c r="C95" s="742"/>
      <c r="D95" s="742"/>
      <c r="E95" s="742"/>
      <c r="F95" s="742"/>
      <c r="G95" s="742"/>
      <c r="H95" s="742"/>
      <c r="I95" s="742"/>
      <c r="J95" s="742"/>
      <c r="K95" s="742"/>
      <c r="L95" s="742"/>
      <c r="M95" s="742"/>
      <c r="N95" s="742"/>
      <c r="O95" s="742"/>
      <c r="P95" s="742"/>
      <c r="Q95" s="742"/>
      <c r="R95" s="742"/>
      <c r="S95" s="742"/>
      <c r="T95" s="742"/>
      <c r="U95" s="742"/>
      <c r="V95" s="742"/>
      <c r="W95" s="742"/>
    </row>
    <row r="96" spans="1:23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</sheetData>
  <mergeCells count="192">
    <mergeCell ref="B7:B10"/>
    <mergeCell ref="B51:B54"/>
    <mergeCell ref="B61:B62"/>
    <mergeCell ref="H61:H62"/>
    <mergeCell ref="I61:I62"/>
    <mergeCell ref="J61:J62"/>
    <mergeCell ref="K61:K62"/>
    <mergeCell ref="S32:S35"/>
    <mergeCell ref="T32:T35"/>
    <mergeCell ref="G50:J50"/>
    <mergeCell ref="J53:J54"/>
    <mergeCell ref="K53:K54"/>
    <mergeCell ref="M53:M54"/>
    <mergeCell ref="A44:W44"/>
    <mergeCell ref="A43:E43"/>
    <mergeCell ref="W61:W62"/>
    <mergeCell ref="L61:L62"/>
    <mergeCell ref="M61:M62"/>
    <mergeCell ref="O61:O62"/>
    <mergeCell ref="P61:P62"/>
    <mergeCell ref="N61:N62"/>
    <mergeCell ref="Q61:Q62"/>
    <mergeCell ref="R61:R62"/>
    <mergeCell ref="S61:S62"/>
    <mergeCell ref="V61:V62"/>
    <mergeCell ref="H51:W51"/>
    <mergeCell ref="Q53:Q54"/>
    <mergeCell ref="C49:E49"/>
    <mergeCell ref="U32:U35"/>
    <mergeCell ref="V32:V35"/>
    <mergeCell ref="W32:W35"/>
    <mergeCell ref="D32:D33"/>
    <mergeCell ref="H32:H33"/>
    <mergeCell ref="I32:I33"/>
    <mergeCell ref="J32:J33"/>
    <mergeCell ref="K32:K35"/>
    <mergeCell ref="L32:L35"/>
    <mergeCell ref="M32:M35"/>
    <mergeCell ref="N32:N35"/>
    <mergeCell ref="O32:O35"/>
    <mergeCell ref="P32:P35"/>
    <mergeCell ref="A38:E38"/>
    <mergeCell ref="G48:H48"/>
    <mergeCell ref="M46:P46"/>
    <mergeCell ref="D42:E42"/>
    <mergeCell ref="C40:D40"/>
    <mergeCell ref="A39:W39"/>
    <mergeCell ref="A41:E41"/>
    <mergeCell ref="B32:B35"/>
    <mergeCell ref="Q8:W8"/>
    <mergeCell ref="A72:W95"/>
    <mergeCell ref="A65:E65"/>
    <mergeCell ref="A66:W66"/>
    <mergeCell ref="A70:W70"/>
    <mergeCell ref="A71:W71"/>
    <mergeCell ref="T53:T54"/>
    <mergeCell ref="S30:S31"/>
    <mergeCell ref="C30:C31"/>
    <mergeCell ref="A69:E69"/>
    <mergeCell ref="E30:E31"/>
    <mergeCell ref="F30:F31"/>
    <mergeCell ref="G30:G31"/>
    <mergeCell ref="K30:K31"/>
    <mergeCell ref="M30:M31"/>
    <mergeCell ref="A56:W56"/>
    <mergeCell ref="A68:E68"/>
    <mergeCell ref="C67:E67"/>
    <mergeCell ref="U30:U31"/>
    <mergeCell ref="W53:W54"/>
    <mergeCell ref="A45:W45"/>
    <mergeCell ref="H52:P52"/>
    <mergeCell ref="M47:P47"/>
    <mergeCell ref="U53:U54"/>
    <mergeCell ref="C4:E4"/>
    <mergeCell ref="C11:D11"/>
    <mergeCell ref="A15:W15"/>
    <mergeCell ref="A7:A10"/>
    <mergeCell ref="E7:E10"/>
    <mergeCell ref="C24:D24"/>
    <mergeCell ref="L9:L10"/>
    <mergeCell ref="C13:D13"/>
    <mergeCell ref="G9:G10"/>
    <mergeCell ref="A19:W19"/>
    <mergeCell ref="C16:D16"/>
    <mergeCell ref="A18:E18"/>
    <mergeCell ref="C22:D22"/>
    <mergeCell ref="A12:W12"/>
    <mergeCell ref="A14:E14"/>
    <mergeCell ref="C23:D23"/>
    <mergeCell ref="C17:D17"/>
    <mergeCell ref="C20:D20"/>
    <mergeCell ref="I11:J11"/>
    <mergeCell ref="C7:D10"/>
    <mergeCell ref="F7:G8"/>
    <mergeCell ref="H5:J5"/>
    <mergeCell ref="H7:W7"/>
    <mergeCell ref="H8:P8"/>
    <mergeCell ref="O11:P11"/>
    <mergeCell ref="Q9:Q10"/>
    <mergeCell ref="S9:S10"/>
    <mergeCell ref="H9:H10"/>
    <mergeCell ref="K9:K10"/>
    <mergeCell ref="S53:S54"/>
    <mergeCell ref="A25:W25"/>
    <mergeCell ref="C26:D26"/>
    <mergeCell ref="C27:D27"/>
    <mergeCell ref="F26:F27"/>
    <mergeCell ref="G26:G27"/>
    <mergeCell ref="H26:H27"/>
    <mergeCell ref="I26:I27"/>
    <mergeCell ref="J26:J27"/>
    <mergeCell ref="K26:K27"/>
    <mergeCell ref="A26:A27"/>
    <mergeCell ref="F9:F10"/>
    <mergeCell ref="L53:L54"/>
    <mergeCell ref="W9:W10"/>
    <mergeCell ref="O26:O27"/>
    <mergeCell ref="T9:T10"/>
    <mergeCell ref="U9:U10"/>
    <mergeCell ref="R53:R54"/>
    <mergeCell ref="C21:D21"/>
    <mergeCell ref="A30:A31"/>
    <mergeCell ref="A29:W29"/>
    <mergeCell ref="A28:E28"/>
    <mergeCell ref="C37:D37"/>
    <mergeCell ref="N26:N27"/>
    <mergeCell ref="P26:P27"/>
    <mergeCell ref="Q26:Q27"/>
    <mergeCell ref="R26:R27"/>
    <mergeCell ref="C36:D36"/>
    <mergeCell ref="T30:T31"/>
    <mergeCell ref="A32:A35"/>
    <mergeCell ref="C32:C35"/>
    <mergeCell ref="F32:F35"/>
    <mergeCell ref="G32:G35"/>
    <mergeCell ref="H34:H35"/>
    <mergeCell ref="I34:I35"/>
    <mergeCell ref="J34:J35"/>
    <mergeCell ref="V30:V31"/>
    <mergeCell ref="W30:W31"/>
    <mergeCell ref="E33:E34"/>
    <mergeCell ref="M26:M27"/>
    <mergeCell ref="W26:W27"/>
    <mergeCell ref="B30:B31"/>
    <mergeCell ref="M1:P1"/>
    <mergeCell ref="M2:P2"/>
    <mergeCell ref="O9:P9"/>
    <mergeCell ref="N9:N10"/>
    <mergeCell ref="Q11:R11"/>
    <mergeCell ref="M9:M10"/>
    <mergeCell ref="C60:D60"/>
    <mergeCell ref="V53:V54"/>
    <mergeCell ref="O53:P53"/>
    <mergeCell ref="P30:P31"/>
    <mergeCell ref="Q30:Q31"/>
    <mergeCell ref="R30:R31"/>
    <mergeCell ref="R9:R10"/>
    <mergeCell ref="T11:U11"/>
    <mergeCell ref="V9:V10"/>
    <mergeCell ref="J9:J10"/>
    <mergeCell ref="I9:I10"/>
    <mergeCell ref="S26:S27"/>
    <mergeCell ref="T26:T27"/>
    <mergeCell ref="U26:U27"/>
    <mergeCell ref="V26:V27"/>
    <mergeCell ref="N30:N31"/>
    <mergeCell ref="O30:O31"/>
    <mergeCell ref="L26:L27"/>
    <mergeCell ref="C63:D63"/>
    <mergeCell ref="A58:E58"/>
    <mergeCell ref="C64:D64"/>
    <mergeCell ref="I55:J55"/>
    <mergeCell ref="O55:P55"/>
    <mergeCell ref="A51:A54"/>
    <mergeCell ref="C51:D54"/>
    <mergeCell ref="A59:W59"/>
    <mergeCell ref="G53:G54"/>
    <mergeCell ref="C55:D55"/>
    <mergeCell ref="Q52:W52"/>
    <mergeCell ref="F53:F54"/>
    <mergeCell ref="I53:I54"/>
    <mergeCell ref="N53:N54"/>
    <mergeCell ref="E51:E54"/>
    <mergeCell ref="T55:U55"/>
    <mergeCell ref="H53:H54"/>
    <mergeCell ref="F51:G52"/>
    <mergeCell ref="Q55:R55"/>
    <mergeCell ref="C57:D57"/>
    <mergeCell ref="A61:A62"/>
    <mergeCell ref="C61:D62"/>
    <mergeCell ref="F61:F62"/>
    <mergeCell ref="G61:G62"/>
  </mergeCells>
  <phoneticPr fontId="7" type="noConversion"/>
  <pageMargins left="0.19685039370078741" right="0.19685039370078741" top="0.19685039370078741" bottom="0.19685039370078741" header="0" footer="0"/>
  <pageSetup paperSize="9" scale="42" fitToHeight="0" orientation="landscape" r:id="rId1"/>
  <headerFooter alignWithMargins="0"/>
  <rowBreaks count="1" manualBreakCount="1">
    <brk id="45" max="16383" man="1"/>
  </rowBreaks>
  <ignoredErrors>
    <ignoredError sqref="G6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35D8A2-75EA-421C-8E8D-7D850F1E2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FA50A-98AB-4FF4-BBAD-493335907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E4301-7523-4FD7-ACF5-1E515056E6F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492d596-8f94-4cf4-b5fe-442b7a5a20e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i II semestr</vt:lpstr>
      <vt:lpstr>III i IV semestr</vt:lpstr>
      <vt:lpstr>V i VI semestr</vt:lpstr>
      <vt:lpstr>'I i II semestr'!Obszar_wydruku</vt:lpstr>
      <vt:lpstr>'III i IV semestr'!Obszar_wydruku</vt:lpstr>
      <vt:lpstr>'V i VI semestr'!Obszar_wydruku</vt:lpstr>
    </vt:vector>
  </TitlesOfParts>
  <Company>Dom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awoj</dc:creator>
  <cp:lastModifiedBy>Jolanta Moritz</cp:lastModifiedBy>
  <cp:revision/>
  <cp:lastPrinted>2023-04-12T12:28:33Z</cp:lastPrinted>
  <dcterms:created xsi:type="dcterms:W3CDTF">2009-01-11T21:22:29Z</dcterms:created>
  <dcterms:modified xsi:type="dcterms:W3CDTF">2025-05-26T11:22:55Z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