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ołożnictwo\II stopnia\"/>
    </mc:Choice>
  </mc:AlternateContent>
  <xr:revisionPtr revIDLastSave="0" documentId="8_{9C5DE49B-9439-4C03-BA52-5CF250A24BFA}" xr6:coauthVersionLast="36" xr6:coauthVersionMax="36" xr10:uidLastSave="{00000000-0000-0000-0000-000000000000}"/>
  <bookViews>
    <workbookView xWindow="0" yWindow="0" windowWidth="28800" windowHeight="11505" tabRatio="702" activeTab="3" xr2:uid="{00000000-000D-0000-FFFF-FFFF00000000}"/>
  </bookViews>
  <sheets>
    <sheet name="I semestr " sheetId="5" r:id="rId1"/>
    <sheet name="II semestr" sheetId="6" r:id="rId2"/>
    <sheet name="III semestr" sheetId="1" r:id="rId3"/>
    <sheet name="IV semestr" sheetId="2" r:id="rId4"/>
  </sheets>
  <definedNames>
    <definedName name="_xlnm.Print_Area" localSheetId="1">'II semestr'!$A$1:$Y$46</definedName>
    <definedName name="_xlnm.Print_Area" localSheetId="2">'III semestr'!$A$1:$Y$41</definedName>
    <definedName name="_xlnm.Print_Area" localSheetId="3">'IV semestr'!$A$1:$Y$38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" l="1"/>
  <c r="M32" i="1"/>
  <c r="K32" i="1"/>
  <c r="J32" i="1"/>
  <c r="I32" i="1"/>
  <c r="G18" i="1"/>
  <c r="H18" i="1"/>
  <c r="O23" i="2"/>
  <c r="M23" i="2"/>
  <c r="K23" i="2"/>
  <c r="J23" i="2"/>
  <c r="I23" i="2"/>
  <c r="H14" i="5" l="1"/>
  <c r="F14" i="5" s="1"/>
  <c r="H15" i="5"/>
  <c r="H18" i="5"/>
  <c r="H19" i="5" s="1"/>
  <c r="H21" i="5"/>
  <c r="H22" i="5"/>
  <c r="H25" i="5"/>
  <c r="H26" i="5"/>
  <c r="H27" i="5"/>
  <c r="H28" i="5"/>
  <c r="M29" i="5"/>
  <c r="I29" i="5"/>
  <c r="H29" i="5" l="1"/>
  <c r="H16" i="5"/>
  <c r="H31" i="1"/>
  <c r="F31" i="1"/>
  <c r="H30" i="1"/>
  <c r="F30" i="1" s="1"/>
  <c r="G30" i="1"/>
  <c r="H29" i="1"/>
  <c r="F29" i="1"/>
  <c r="G26" i="1"/>
  <c r="H26" i="1"/>
  <c r="F26" i="1" s="1"/>
  <c r="H21" i="1"/>
  <c r="H14" i="1"/>
  <c r="K16" i="1"/>
  <c r="F14" i="1"/>
  <c r="K26" i="6"/>
  <c r="J26" i="6"/>
  <c r="H25" i="6"/>
  <c r="H24" i="6"/>
  <c r="H23" i="6"/>
  <c r="H21" i="6"/>
  <c r="H19" i="6"/>
  <c r="F16" i="6"/>
  <c r="H16" i="6"/>
  <c r="K16" i="5"/>
  <c r="F18" i="5"/>
  <c r="I19" i="5"/>
  <c r="K19" i="5"/>
  <c r="J19" i="5"/>
  <c r="V26" i="6"/>
  <c r="I26" i="6"/>
  <c r="F21" i="1" l="1"/>
  <c r="F32" i="1" s="1"/>
  <c r="H32" i="1"/>
  <c r="K31" i="5"/>
  <c r="P26" i="6"/>
  <c r="F27" i="5"/>
  <c r="H26" i="2"/>
  <c r="H27" i="2"/>
  <c r="H28" i="2"/>
  <c r="H29" i="2"/>
  <c r="H30" i="2"/>
  <c r="H31" i="2"/>
  <c r="H25" i="2"/>
  <c r="H20" i="2"/>
  <c r="H21" i="2"/>
  <c r="H22" i="2"/>
  <c r="H19" i="2"/>
  <c r="H15" i="2"/>
  <c r="H14" i="2"/>
  <c r="H16" i="2" s="1"/>
  <c r="H11" i="2"/>
  <c r="H12" i="2" s="1"/>
  <c r="H37" i="1"/>
  <c r="H38" i="1" s="1"/>
  <c r="H34" i="1"/>
  <c r="H35" i="1" s="1"/>
  <c r="H23" i="2" l="1"/>
  <c r="H35" i="2" s="1"/>
  <c r="H15" i="1"/>
  <c r="H16" i="1" s="1"/>
  <c r="H37" i="6"/>
  <c r="H38" i="6"/>
  <c r="H39" i="6"/>
  <c r="H36" i="6"/>
  <c r="H33" i="6"/>
  <c r="H34" i="6" s="1"/>
  <c r="H29" i="6"/>
  <c r="H30" i="6"/>
  <c r="H28" i="6"/>
  <c r="H18" i="6"/>
  <c r="H13" i="6"/>
  <c r="H12" i="6"/>
  <c r="H40" i="1" l="1"/>
  <c r="H26" i="6"/>
  <c r="H31" i="6"/>
  <c r="H40" i="6"/>
  <c r="G23" i="2"/>
  <c r="G31" i="1"/>
  <c r="G32" i="1" s="1"/>
  <c r="G14" i="5" l="1"/>
  <c r="F22" i="2" l="1"/>
  <c r="F21" i="2"/>
  <c r="F25" i="2"/>
  <c r="P12" i="2"/>
  <c r="P16" i="2"/>
  <c r="G11" i="2"/>
  <c r="G12" i="2" s="1"/>
  <c r="G14" i="2"/>
  <c r="G15" i="2"/>
  <c r="F11" i="2"/>
  <c r="F12" i="2" s="1"/>
  <c r="F14" i="2"/>
  <c r="F15" i="2"/>
  <c r="G14" i="1"/>
  <c r="G15" i="1"/>
  <c r="G34" i="1"/>
  <c r="G35" i="1" s="1"/>
  <c r="G37" i="1"/>
  <c r="G38" i="1" s="1"/>
  <c r="I16" i="1"/>
  <c r="I35" i="1"/>
  <c r="I38" i="1"/>
  <c r="J16" i="1"/>
  <c r="J35" i="1"/>
  <c r="J38" i="1"/>
  <c r="M16" i="1"/>
  <c r="M35" i="1"/>
  <c r="M38" i="1"/>
  <c r="O40" i="1"/>
  <c r="P16" i="1"/>
  <c r="P35" i="1"/>
  <c r="P38" i="1"/>
  <c r="S16" i="1"/>
  <c r="S32" i="1"/>
  <c r="S35" i="1"/>
  <c r="S38" i="1"/>
  <c r="U16" i="1"/>
  <c r="U32" i="1"/>
  <c r="U35" i="1"/>
  <c r="U38" i="1"/>
  <c r="V16" i="1"/>
  <c r="V32" i="1"/>
  <c r="V35" i="1"/>
  <c r="V38" i="1"/>
  <c r="X16" i="1"/>
  <c r="X32" i="1"/>
  <c r="X35" i="1"/>
  <c r="X38" i="1"/>
  <c r="F15" i="1"/>
  <c r="F34" i="1"/>
  <c r="F35" i="1" s="1"/>
  <c r="F37" i="1"/>
  <c r="F38" i="1" s="1"/>
  <c r="X26" i="6"/>
  <c r="Y26" i="6"/>
  <c r="F18" i="6"/>
  <c r="F26" i="6" s="1"/>
  <c r="G18" i="6"/>
  <c r="M26" i="6"/>
  <c r="O26" i="6"/>
  <c r="Q26" i="6"/>
  <c r="S26" i="6"/>
  <c r="T26" i="6"/>
  <c r="U26" i="6"/>
  <c r="G30" i="2"/>
  <c r="F30" i="2"/>
  <c r="P16" i="5"/>
  <c r="P19" i="5"/>
  <c r="P23" i="5"/>
  <c r="P29" i="5"/>
  <c r="X35" i="2"/>
  <c r="V35" i="2"/>
  <c r="U35" i="2"/>
  <c r="S35" i="2"/>
  <c r="G27" i="2"/>
  <c r="G33" i="6"/>
  <c r="G34" i="6" s="1"/>
  <c r="F33" i="6"/>
  <c r="F34" i="6" s="1"/>
  <c r="G39" i="6"/>
  <c r="F39" i="6"/>
  <c r="V16" i="5"/>
  <c r="X16" i="5"/>
  <c r="X31" i="6"/>
  <c r="X34" i="6"/>
  <c r="V31" i="6"/>
  <c r="V34" i="6"/>
  <c r="U31" i="6"/>
  <c r="U34" i="6"/>
  <c r="S31" i="6"/>
  <c r="S34" i="6"/>
  <c r="P14" i="6"/>
  <c r="P31" i="6"/>
  <c r="P34" i="6"/>
  <c r="M14" i="6"/>
  <c r="M31" i="6"/>
  <c r="M34" i="6"/>
  <c r="J14" i="6"/>
  <c r="J31" i="6"/>
  <c r="J34" i="6"/>
  <c r="I14" i="6"/>
  <c r="I31" i="6"/>
  <c r="I34" i="6"/>
  <c r="G12" i="6"/>
  <c r="G13" i="6"/>
  <c r="G28" i="6"/>
  <c r="G29" i="6"/>
  <c r="G30" i="6"/>
  <c r="F12" i="6"/>
  <c r="F13" i="6"/>
  <c r="F28" i="6"/>
  <c r="F29" i="6"/>
  <c r="F30" i="6"/>
  <c r="F26" i="2"/>
  <c r="G31" i="2"/>
  <c r="F31" i="2"/>
  <c r="G28" i="2"/>
  <c r="F28" i="2"/>
  <c r="F27" i="2"/>
  <c r="X19" i="5"/>
  <c r="X23" i="5"/>
  <c r="X29" i="5"/>
  <c r="V19" i="5"/>
  <c r="V23" i="5"/>
  <c r="V29" i="5"/>
  <c r="U19" i="5"/>
  <c r="U23" i="5"/>
  <c r="U29" i="5"/>
  <c r="S19" i="5"/>
  <c r="S23" i="5"/>
  <c r="S29" i="5"/>
  <c r="O19" i="5"/>
  <c r="O23" i="5"/>
  <c r="O29" i="5"/>
  <c r="M16" i="5"/>
  <c r="M19" i="5"/>
  <c r="M23" i="5"/>
  <c r="J16" i="5"/>
  <c r="J23" i="5"/>
  <c r="J29" i="5"/>
  <c r="I16" i="5"/>
  <c r="I23" i="5"/>
  <c r="G19" i="5"/>
  <c r="G21" i="5"/>
  <c r="G22" i="5"/>
  <c r="G25" i="5"/>
  <c r="G26" i="5"/>
  <c r="F19" i="5"/>
  <c r="F21" i="5"/>
  <c r="F22" i="5"/>
  <c r="F25" i="5"/>
  <c r="F26" i="5"/>
  <c r="G29" i="2"/>
  <c r="F29" i="2"/>
  <c r="X32" i="2"/>
  <c r="X12" i="2"/>
  <c r="X16" i="2"/>
  <c r="V32" i="2"/>
  <c r="V12" i="2"/>
  <c r="V16" i="2"/>
  <c r="U32" i="2"/>
  <c r="U12" i="2"/>
  <c r="U16" i="2"/>
  <c r="S32" i="2"/>
  <c r="S12" i="2"/>
  <c r="S16" i="2"/>
  <c r="O12" i="2"/>
  <c r="M12" i="2"/>
  <c r="M16" i="2"/>
  <c r="J12" i="2"/>
  <c r="J16" i="2"/>
  <c r="I12" i="2"/>
  <c r="I16" i="2"/>
  <c r="X40" i="6"/>
  <c r="V40" i="6"/>
  <c r="U40" i="6"/>
  <c r="S40" i="6"/>
  <c r="P40" i="6"/>
  <c r="M40" i="6"/>
  <c r="J40" i="6"/>
  <c r="I40" i="6"/>
  <c r="G36" i="6"/>
  <c r="G37" i="6"/>
  <c r="G38" i="6"/>
  <c r="F36" i="6"/>
  <c r="F37" i="6"/>
  <c r="F38" i="6"/>
  <c r="O34" i="6"/>
  <c r="H23" i="5" l="1"/>
  <c r="H31" i="5" s="1"/>
  <c r="J31" i="5"/>
  <c r="G26" i="6"/>
  <c r="F29" i="5"/>
  <c r="G29" i="5"/>
  <c r="H14" i="6"/>
  <c r="H42" i="6" s="1"/>
  <c r="G16" i="1"/>
  <c r="U42" i="6"/>
  <c r="X42" i="6"/>
  <c r="G14" i="6"/>
  <c r="F14" i="6"/>
  <c r="V42" i="6"/>
  <c r="G16" i="5"/>
  <c r="P35" i="2"/>
  <c r="V40" i="1"/>
  <c r="F16" i="2"/>
  <c r="F35" i="2" s="1"/>
  <c r="F31" i="6"/>
  <c r="P42" i="6"/>
  <c r="G16" i="2"/>
  <c r="X31" i="5"/>
  <c r="X40" i="1"/>
  <c r="P40" i="1"/>
  <c r="G35" i="2"/>
  <c r="G40" i="6"/>
  <c r="I42" i="6"/>
  <c r="U31" i="5"/>
  <c r="G23" i="5"/>
  <c r="F16" i="5"/>
  <c r="F16" i="1"/>
  <c r="O31" i="5"/>
  <c r="I40" i="1"/>
  <c r="S31" i="5"/>
  <c r="S40" i="1"/>
  <c r="I31" i="5"/>
  <c r="M31" i="5"/>
  <c r="F40" i="6"/>
  <c r="G31" i="6"/>
  <c r="S42" i="6"/>
  <c r="P31" i="5"/>
  <c r="M40" i="1"/>
  <c r="U40" i="1"/>
  <c r="J42" i="6"/>
  <c r="J40" i="1"/>
  <c r="F23" i="5"/>
  <c r="V31" i="5"/>
  <c r="M42" i="6"/>
  <c r="F40" i="1" l="1"/>
  <c r="F42" i="6"/>
  <c r="G40" i="1"/>
  <c r="G31" i="5"/>
  <c r="G42" i="6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3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inna nazwa</t>
        </r>
      </text>
    </comment>
  </commentList>
</comments>
</file>

<file path=xl/sharedStrings.xml><?xml version="1.0" encoding="utf-8"?>
<sst xmlns="http://schemas.openxmlformats.org/spreadsheetml/2006/main" count="453" uniqueCount="162">
  <si>
    <t>Wydział  Nauk o Zdrowiu</t>
  </si>
  <si>
    <t>Czas trwania: IV semestry</t>
  </si>
  <si>
    <t>Lp.</t>
  </si>
  <si>
    <t>Przedmiot</t>
  </si>
  <si>
    <t>Jednostka  organizacyjna UM w Lublinie odpowiedzialna za realizację dydaktyki w danym zakresie</t>
  </si>
  <si>
    <t>OGÓŁEM</t>
  </si>
  <si>
    <t>ZAJĘCIA TEORETYCZNE</t>
  </si>
  <si>
    <t>KSZTAŁCENIE PRAKTYCZNE</t>
  </si>
  <si>
    <t xml:space="preserve">Liczba godzin </t>
  </si>
  <si>
    <t>ECTS</t>
  </si>
  <si>
    <t>wykłady</t>
  </si>
  <si>
    <t>ćwiczenia</t>
  </si>
  <si>
    <t>Zatwierdzona liczebność grupy na ćwiczeniach</t>
  </si>
  <si>
    <t>seminaria</t>
  </si>
  <si>
    <t>Zatwierdzona liczebność grupy na seminarium</t>
  </si>
  <si>
    <t>samokształcenie</t>
  </si>
  <si>
    <t xml:space="preserve"> ECTS zajęcia teoretyczne</t>
  </si>
  <si>
    <t>Forma zaliczenia zajęć teoretycznych</t>
  </si>
  <si>
    <t>zajęcia praktyczne</t>
  </si>
  <si>
    <t>Zatwierdzona liczebność grupy na zajęciach</t>
  </si>
  <si>
    <t>ECTS zajęcia praktyczne</t>
  </si>
  <si>
    <t>praktyki zawodowe</t>
  </si>
  <si>
    <t xml:space="preserve"> ECTS praktyki zawodowe</t>
  </si>
  <si>
    <t>Forma zaliczenia kształcenia praktycznego</t>
  </si>
  <si>
    <t>egzamin</t>
  </si>
  <si>
    <t>zaliczenie/zaliczenie z oceną</t>
  </si>
  <si>
    <t>Przedmiot obowiązkowy</t>
  </si>
  <si>
    <t>BHP</t>
  </si>
  <si>
    <t xml:space="preserve"> -</t>
  </si>
  <si>
    <t>Psychologia zdrowia</t>
  </si>
  <si>
    <t>_</t>
  </si>
  <si>
    <t>Zaliczenie z oceną</t>
  </si>
  <si>
    <t>EGZAMIN</t>
  </si>
  <si>
    <t>Dydaktyka medyczna</t>
  </si>
  <si>
    <t>-</t>
  </si>
  <si>
    <t>RAZEM:</t>
  </si>
  <si>
    <t>Diagnostyka ultrasonograficzna w położnictwie i ginekologii</t>
  </si>
  <si>
    <t>Godziny do dyspozycji uczelni</t>
  </si>
  <si>
    <t xml:space="preserve">Techniki endoskopowe w ginekologii i położnictwie </t>
  </si>
  <si>
    <t>Nowoczesne techniki diagnostyczne</t>
  </si>
  <si>
    <t>RAZEM I SEMESTR:</t>
  </si>
  <si>
    <t xml:space="preserve">
UWAGA! 
Obowiązkowe szkolenie w zakresie bezpieczeństwa i higieny pracy – w wymiarze nie mniejszym niż 4 godz., obejmujące wszystkich studentów rozpoczynających naukę w uczelni, zgodnie  z §3.1. Rozporządzenia Ministra Nauki i Szkolnictwa Wyższego z dnia 30 października 2018r. w sprawiesposobu zapewnienia w uczelni bezpiecznych i higienicznych warunków pracy i kształcenia / Dz. U.  poz. 2090/  </t>
  </si>
  <si>
    <t>Jednostka  organizacyjna Uniwersytetu Medycznego w Lublinie odpowiedzialna za realizację dydaktyki w danym zakresie</t>
  </si>
  <si>
    <t>Język angielski</t>
  </si>
  <si>
    <t>Studium Praktycznej Nauki Języków Obcych</t>
  </si>
  <si>
    <t>Terapia bólu ostrego i przewlekłego</t>
  </si>
  <si>
    <t>Seminarium dyplomowe</t>
  </si>
  <si>
    <t>Zaliczenie</t>
  </si>
  <si>
    <t>Statystyka medyczna</t>
  </si>
  <si>
    <t>--</t>
  </si>
  <si>
    <t>*Moduł do wyboru w całości – wypisywanie recept – dla osób, które nie miały zrealizowanych efektów (zlecanie i wypisywanie recept) na studiach I stopnia i nie ukończyły kursu specjalistycznego w tym zakresie na poziomie I</t>
  </si>
  <si>
    <t>MODUŁ wypisywanie recept</t>
  </si>
  <si>
    <t>Interna</t>
  </si>
  <si>
    <t>Dietetyka</t>
  </si>
  <si>
    <t>Farmnakologia</t>
  </si>
  <si>
    <t>Zakład Famakologii</t>
  </si>
  <si>
    <t>Praktyka w gabinecie lekarza POZ/Ginekologa</t>
  </si>
  <si>
    <t>RAZEM moduł nie wliczany w całość semestru:</t>
  </si>
  <si>
    <t>RAZEM II SEMESTR:</t>
  </si>
  <si>
    <r>
      <t xml:space="preserve">*UWAGA: </t>
    </r>
    <r>
      <rPr>
        <sz val="14"/>
        <rFont val="Arial"/>
        <family val="2"/>
        <charset val="238"/>
      </rPr>
      <t>Osoby które wybrały "Moduł wypisywanie recept" wybierają jeszcze w semestrze III, do realizacji w semestrze IV, przedmiot/przedmioty obejmujące ogółem</t>
    </r>
    <r>
      <rPr>
        <b/>
        <sz val="14"/>
        <rFont val="Arial"/>
        <family val="2"/>
        <charset val="238"/>
      </rPr>
      <t xml:space="preserve"> 30 godz. i 2 ECTS</t>
    </r>
  </si>
  <si>
    <t>Wydział Nauk o Zdrowiu</t>
  </si>
  <si>
    <t>Rok akademicki 2010/ 2011</t>
  </si>
  <si>
    <t>Rok akademicki ………………………….</t>
  </si>
  <si>
    <t>zaliczenie/ zaliczenie z oceną</t>
  </si>
  <si>
    <t>Farmakologia i ordynowanie produktów leczniczych</t>
  </si>
  <si>
    <t>Zakład Farmakologii</t>
  </si>
  <si>
    <t>Edukacja w cukrzycy</t>
  </si>
  <si>
    <t>RAZEM III SEMESTR:</t>
  </si>
  <si>
    <t xml:space="preserve"> ECTS</t>
  </si>
  <si>
    <t xml:space="preserve"> - </t>
  </si>
  <si>
    <t>Seksuologia</t>
  </si>
  <si>
    <t>Medycyna prewencyjna w ginekologii wieku rozwojowego</t>
  </si>
  <si>
    <t>Medycyna prewencyjna w ginekologii onkologicznej</t>
  </si>
  <si>
    <t>I Katedra i Klinika Ginekologii Onkologicznej i Ginekologii</t>
  </si>
  <si>
    <t>Uroginekologia</t>
  </si>
  <si>
    <t>II Katedra i Klinika Ginekologii</t>
  </si>
  <si>
    <t>Medycyna sądowa</t>
  </si>
  <si>
    <t>Katedra i Zakład Medycyny Sądowej</t>
  </si>
  <si>
    <t>Podstawy psychoterapii</t>
  </si>
  <si>
    <t>Psychopatologia życia rodzinnego</t>
  </si>
  <si>
    <t>Patologia i rehabilitacja mowy</t>
  </si>
  <si>
    <t>Socjologia zdrowia</t>
  </si>
  <si>
    <t>Ziołolecznictwo</t>
  </si>
  <si>
    <t>Przygotowanie pracy dyplomowej i przygotowanie do egzaminu dyplomowego</t>
  </si>
  <si>
    <t xml:space="preserve">Zaliczenie </t>
  </si>
  <si>
    <t>RAZEM IV SEMESTR:</t>
  </si>
  <si>
    <t>SEMESTR IV - zajęcia teoretyczne 15 tygodni</t>
  </si>
  <si>
    <t>Zakład Opieki Holistycznej i Zarządzania w Pielęgniarstwie</t>
  </si>
  <si>
    <t>Zakład Edukacji Dietetycznej i Żywieniowej</t>
  </si>
  <si>
    <t>Zakład Położnictwa i Ginekologii</t>
  </si>
  <si>
    <t>Klinika Ginekologii i Endokrynologii Ginekologicznej</t>
  </si>
  <si>
    <t>Zakład Edukacji Zdrowotnej</t>
  </si>
  <si>
    <t>Zakład Pielęgniarstwa Opieki Długoterminowej</t>
  </si>
  <si>
    <t>Zakład Opieki Specjalistycznej w Położnictwie</t>
  </si>
  <si>
    <t>Zakład Interny i Pielęgniarstwa Internistycznego</t>
  </si>
  <si>
    <t>Zakład Interny i Pielęgniarstwa Internistrycznego</t>
  </si>
  <si>
    <t xml:space="preserve">Zakład Pielęgniarstwa Rodzinngo i Geriatrycznego </t>
  </si>
  <si>
    <t>Zakład Promocji Zdrowia</t>
  </si>
  <si>
    <t xml:space="preserve">Zakład Koordynowanej Opieki Położniczej </t>
  </si>
  <si>
    <t>Zakład Koordynowanej Opieki Położniczej</t>
  </si>
  <si>
    <t>Samodzielna Pracownia Medycznych Czynności Ratunkowych i Ratownictwa Specjalistycznego</t>
  </si>
  <si>
    <r>
      <rPr>
        <b/>
        <sz val="11"/>
        <rFont val="Times New Roman"/>
        <family val="1"/>
        <charset val="238"/>
      </rPr>
      <t xml:space="preserve">**UWAGA: </t>
    </r>
    <r>
      <rPr>
        <sz val="11"/>
        <rFont val="Times New Roman"/>
        <family val="1"/>
        <charset val="238"/>
      </rPr>
      <t xml:space="preserve"> przedmioty do wyboru (student wybiera przedmioty obejmujące ogółem </t>
    </r>
    <r>
      <rPr>
        <b/>
        <sz val="11"/>
        <rFont val="Times New Roman"/>
        <family val="1"/>
        <charset val="238"/>
      </rPr>
      <t>90 godz i 6 ECTS</t>
    </r>
    <r>
      <rPr>
        <sz val="11"/>
        <rFont val="Times New Roman"/>
        <family val="1"/>
        <charset val="238"/>
      </rPr>
      <t xml:space="preserve">    LUB     wybiera przedmioty obejmujące ogółem </t>
    </r>
    <r>
      <rPr>
        <b/>
        <sz val="11"/>
        <rFont val="Times New Roman"/>
        <family val="1"/>
        <charset val="238"/>
      </rPr>
      <t>30 godz. i 2 ECTS</t>
    </r>
    <r>
      <rPr>
        <sz val="11"/>
        <rFont val="Times New Roman"/>
        <family val="1"/>
        <charset val="238"/>
      </rPr>
      <t xml:space="preserve"> jeśli realizował na II semestrze Moduł Wypisywanie recept  LUB   </t>
    </r>
    <r>
      <rPr>
        <b/>
        <sz val="11"/>
        <rFont val="Times New Roman"/>
        <family val="1"/>
        <charset val="238"/>
      </rPr>
      <t xml:space="preserve">nie wybiera żadnego </t>
    </r>
    <r>
      <rPr>
        <sz val="11"/>
        <rFont val="Times New Roman"/>
        <family val="1"/>
        <charset val="238"/>
      </rPr>
      <t xml:space="preserve">jeżeli realizował Moduł z przedmiotem interprofesjonalnym </t>
    </r>
  </si>
  <si>
    <t xml:space="preserve">* przedmioty do wyboru (student wybiera przedmioty obejmujące ogółem 90 godz i 6 ECTS    LUB     wybiera przedmioty obejmujące ogółem 30 godz. i 2 ECTS jeśli realizował na II semestrze Moduł Wypisywanie recept  LUB   nie wybiera żadnego jeżeli realizował Moduł z przedmiotem interprofesjonalnym </t>
  </si>
  <si>
    <t xml:space="preserve">** Przedmioty do wyboru  (student wybiera przedmioty obejmujące ogółem 90 godz i 6 ECTS    LUB     wybiera przedmioty obejmujące ogółem 30 godz. i 2 ECTS - jeśli realizował na II semestrze Moduł Wypisywanie recept  LUB   nie wybiera żadnego - jeżeli realizował Moduł z przedmiotem interprofesjonalnym </t>
  </si>
  <si>
    <t>Zakład Psychologii</t>
  </si>
  <si>
    <t>Zakład Informatyki i Statystyki Medycznej z Pracownią e-Zdrowia</t>
  </si>
  <si>
    <t>Zakład Nauk Humanistycznych i Medycyny Społecznej</t>
  </si>
  <si>
    <t>Zakład Psychiatrii i Pielęgniarstwa Psychiatrycznego</t>
  </si>
  <si>
    <t xml:space="preserve"> Zakład Psychologii</t>
  </si>
  <si>
    <t>Zakład Neurologii i Pielęgniarstwa Neurologicznego</t>
  </si>
  <si>
    <t>Rok akademicki 2025/2026</t>
  </si>
  <si>
    <t>Pracownia Prawa Medycznego i Farmaceutycznego</t>
  </si>
  <si>
    <t>Szkoła Rodzenia</t>
  </si>
  <si>
    <t>Rok akademicki 2026/2027</t>
  </si>
  <si>
    <t>Kierunek: Położnictwo 2025-2027</t>
  </si>
  <si>
    <t>Prawo w praktyce zawodowej położnej</t>
  </si>
  <si>
    <t>Zarządzanie w praktyce zawodowej położnej</t>
  </si>
  <si>
    <t>Wielokulturowość w praktyce zawodowej położnej</t>
  </si>
  <si>
    <t>Edukacja i wsparcie kobiety w okresie laktacji</t>
  </si>
  <si>
    <r>
      <rPr>
        <b/>
        <u/>
        <sz val="10"/>
        <rFont val="Times New Roman"/>
        <family val="1"/>
        <charset val="238"/>
      </rPr>
      <t>Opieka specjalistyczna nad kobietą i jej rodziną w ujęciu interdyscyplinarnym</t>
    </r>
    <r>
      <rPr>
        <b/>
        <sz val="10"/>
        <rFont val="Times New Roman"/>
        <family val="1"/>
        <charset val="238"/>
      </rPr>
      <t>, w tym:</t>
    </r>
  </si>
  <si>
    <t>Badania naukowe w praktyce zawodowej położnej</t>
  </si>
  <si>
    <t>Praktyka zawodowa położnej w perspektywie międzynarodowej</t>
  </si>
  <si>
    <t>Praktyka zawodowa położnej oparta na dowodach naukowych</t>
  </si>
  <si>
    <t>Opieka w onkologii ginekologicznej</t>
  </si>
  <si>
    <t>Opieka nad kobietą z cukrzycą w okresie okołoporodowym</t>
  </si>
  <si>
    <t>Leczenie ran w praktyce zawodowej położnej</t>
  </si>
  <si>
    <t xml:space="preserve">Opieka w leczeniu systemowym nowotworów </t>
  </si>
  <si>
    <r>
      <rPr>
        <b/>
        <sz val="10"/>
        <rFont val="Times New Roman"/>
        <family val="1"/>
        <charset val="238"/>
      </rPr>
      <t xml:space="preserve">*UWAGA: </t>
    </r>
    <r>
      <rPr>
        <sz val="10"/>
        <rFont val="Times New Roman"/>
        <family val="1"/>
        <charset val="238"/>
      </rPr>
      <t xml:space="preserve">w przypadku studentów realizujących Moduł: Z przedmiotem Interprofesjonalnym student wybiera podane przedmioty obejmujące ogółem </t>
    </r>
    <r>
      <rPr>
        <b/>
        <sz val="10"/>
        <rFont val="Times New Roman"/>
        <family val="1"/>
        <charset val="238"/>
      </rPr>
      <t xml:space="preserve">90 godz i 6 ECTS i nie wybiera </t>
    </r>
    <r>
      <rPr>
        <sz val="10"/>
        <rFont val="Times New Roman"/>
        <family val="1"/>
        <charset val="238"/>
      </rPr>
      <t xml:space="preserve">już innych wykazanych w Planie jako do wyboru, </t>
    </r>
    <r>
      <rPr>
        <b/>
        <u/>
        <sz val="10"/>
        <rFont val="Times New Roman"/>
        <family val="1"/>
        <charset val="238"/>
      </rPr>
      <t>Blok zajęć nie jest przeznaczony dla osób realizujących Moduł Recety na II semestrze)</t>
    </r>
  </si>
  <si>
    <t>Opieka interprofesjonalna w okresie okołoporodowym</t>
  </si>
  <si>
    <t>Edukacja uroginekologiczna</t>
  </si>
  <si>
    <t>Edukacja terapeutyczna w chorobach onkologiczno-ginekologicznych</t>
  </si>
  <si>
    <t>Koordynowana opieka zdrowotna</t>
  </si>
  <si>
    <r>
      <rPr>
        <b/>
        <sz val="14"/>
        <color rgb="FF00B050"/>
        <rFont val="Times New Roman"/>
        <family val="1"/>
        <charset val="238"/>
      </rPr>
      <t>Moduł C</t>
    </r>
    <r>
      <rPr>
        <b/>
        <sz val="14"/>
        <rFont val="Times New Roman"/>
        <family val="1"/>
        <charset val="238"/>
      </rPr>
      <t xml:space="preserve"> - Badania naukowe i rozwój praktyki zawodowej położnej</t>
    </r>
  </si>
  <si>
    <r>
      <rPr>
        <b/>
        <sz val="14"/>
        <color theme="8" tint="-0.499984740745262"/>
        <rFont val="Times New Roman"/>
        <family val="1"/>
        <charset val="238"/>
      </rPr>
      <t>Moduł A</t>
    </r>
    <r>
      <rPr>
        <b/>
        <sz val="14"/>
        <rFont val="Times New Roman"/>
        <family val="1"/>
        <charset val="238"/>
      </rPr>
      <t xml:space="preserve"> - Nauki społeczne i humanistyczne/ </t>
    </r>
    <r>
      <rPr>
        <b/>
        <sz val="14"/>
        <color theme="9"/>
        <rFont val="Times New Roman"/>
        <family val="1"/>
        <charset val="238"/>
      </rPr>
      <t>Moduł D</t>
    </r>
    <r>
      <rPr>
        <b/>
        <sz val="14"/>
        <rFont val="Times New Roman"/>
        <family val="1"/>
        <charset val="238"/>
      </rPr>
      <t xml:space="preserve"> - Praktyki zawodowe</t>
    </r>
  </si>
  <si>
    <r>
      <rPr>
        <b/>
        <sz val="14"/>
        <color rgb="FFC00000"/>
        <rFont val="Times New Roman"/>
        <family val="1"/>
        <charset val="238"/>
      </rPr>
      <t>Moduł B</t>
    </r>
    <r>
      <rPr>
        <b/>
        <sz val="14"/>
        <rFont val="Times New Roman"/>
        <family val="1"/>
        <charset val="238"/>
      </rPr>
      <t xml:space="preserve"> - Zaawansowana praktyka zawodowa położnej / </t>
    </r>
    <r>
      <rPr>
        <b/>
        <sz val="14"/>
        <color theme="9"/>
        <rFont val="Times New Roman"/>
        <family val="1"/>
        <charset val="238"/>
      </rPr>
      <t>Moduł D</t>
    </r>
    <r>
      <rPr>
        <b/>
        <sz val="14"/>
        <rFont val="Times New Roman"/>
        <family val="1"/>
        <charset val="238"/>
      </rPr>
      <t xml:space="preserve"> - Praktyki zawodowe</t>
    </r>
  </si>
  <si>
    <r>
      <rPr>
        <b/>
        <sz val="14"/>
        <color rgb="FF92D050"/>
        <rFont val="Times New Roman"/>
        <family val="1"/>
        <charset val="238"/>
      </rPr>
      <t>Moduł C</t>
    </r>
    <r>
      <rPr>
        <b/>
        <sz val="14"/>
        <rFont val="Times New Roman"/>
        <family val="1"/>
        <charset val="238"/>
      </rPr>
      <t xml:space="preserve"> - Badania naukowe i rozwój praktyki zawodowej położnej</t>
    </r>
  </si>
  <si>
    <r>
      <rPr>
        <b/>
        <sz val="14"/>
        <color rgb="FFC00000"/>
        <rFont val="Times New Roman"/>
        <family val="1"/>
        <charset val="238"/>
      </rPr>
      <t>Moduł B</t>
    </r>
    <r>
      <rPr>
        <b/>
        <sz val="14"/>
        <rFont val="Times New Roman"/>
        <family val="1"/>
        <charset val="238"/>
      </rPr>
      <t xml:space="preserve"> - Zaawansowana praktyka zawodowa położnej</t>
    </r>
  </si>
  <si>
    <r>
      <rPr>
        <b/>
        <sz val="14"/>
        <color theme="8" tint="-0.499984740745262"/>
        <rFont val="Times New Roman"/>
        <family val="1"/>
        <charset val="238"/>
      </rPr>
      <t>Moduł A</t>
    </r>
    <r>
      <rPr>
        <b/>
        <sz val="14"/>
        <rFont val="Times New Roman"/>
        <family val="1"/>
        <charset val="238"/>
      </rPr>
      <t xml:space="preserve"> - Nauki społeczne i humanistyczne</t>
    </r>
  </si>
  <si>
    <r>
      <rPr>
        <b/>
        <sz val="9"/>
        <color rgb="FF002060"/>
        <rFont val="Times New Roman"/>
        <family val="1"/>
        <charset val="238"/>
      </rPr>
      <t>SEMESTR IV</t>
    </r>
    <r>
      <rPr>
        <b/>
        <sz val="8"/>
        <rFont val="Times New Roman"/>
        <family val="1"/>
        <charset val="238"/>
      </rPr>
      <t xml:space="preserve">     Zajęcia teoretyczne 15 tygodni</t>
    </r>
  </si>
  <si>
    <t>suma godz. teoria</t>
  </si>
  <si>
    <r>
      <rPr>
        <b/>
        <sz val="9"/>
        <color rgb="FF002060"/>
        <rFont val="Times New Roman"/>
        <family val="1"/>
        <charset val="238"/>
      </rPr>
      <t xml:space="preserve">SEMESTR I </t>
    </r>
    <r>
      <rPr>
        <b/>
        <sz val="9"/>
        <color indexed="8"/>
        <rFont val="Times New Roman"/>
        <family val="1"/>
        <charset val="238"/>
      </rPr>
      <t xml:space="preserve">                       Zajaęcia teoretyczne  - 12 tygodni; kształcenie praktyczne - 3 tygodnie</t>
    </r>
  </si>
  <si>
    <r>
      <rPr>
        <b/>
        <sz val="12"/>
        <color rgb="FF002060"/>
        <rFont val="Times New Roman"/>
        <family val="1"/>
        <charset val="238"/>
      </rPr>
      <t xml:space="preserve">SEMESTR II </t>
    </r>
    <r>
      <rPr>
        <b/>
        <sz val="12"/>
        <color theme="1"/>
        <rFont val="Times New Roman"/>
        <family val="1"/>
        <charset val="238"/>
      </rPr>
      <t xml:space="preserve">        Zajęcia teoretyczne - 13 tygodni, kształcenie praktyczne - 2 tygodnie</t>
    </r>
  </si>
  <si>
    <r>
      <rPr>
        <b/>
        <sz val="8"/>
        <color rgb="FF002060"/>
        <rFont val="Times New Roman"/>
        <family val="1"/>
        <charset val="238"/>
      </rPr>
      <t xml:space="preserve">SEMESTR III  </t>
    </r>
    <r>
      <rPr>
        <b/>
        <sz val="8"/>
        <rFont val="Times New Roman"/>
        <family val="1"/>
        <charset val="238"/>
      </rPr>
      <t xml:space="preserve">     Zajęcia teoretyczne 11 tygodni; kształcenie praktyczne - 4 tygodnie</t>
    </r>
  </si>
  <si>
    <t>ćwiczenia w oparciu o scenariusze wysokiej wierności</t>
  </si>
  <si>
    <r>
      <rPr>
        <b/>
        <sz val="12"/>
        <color rgb="FFC00000"/>
        <rFont val="Times New Roman"/>
        <family val="1"/>
        <charset val="238"/>
      </rPr>
      <t>Moduł B</t>
    </r>
    <r>
      <rPr>
        <b/>
        <sz val="12"/>
        <rFont val="Times New Roman"/>
        <family val="1"/>
        <charset val="238"/>
      </rPr>
      <t xml:space="preserve"> - Zaawansowana praktyka zawodowa położnej / </t>
    </r>
    <r>
      <rPr>
        <b/>
        <sz val="12"/>
        <color theme="9" tint="-0.249977111117893"/>
        <rFont val="Times New Roman"/>
        <family val="1"/>
        <charset val="238"/>
      </rPr>
      <t>Moduł D</t>
    </r>
    <r>
      <rPr>
        <b/>
        <sz val="12"/>
        <rFont val="Times New Roman"/>
        <family val="1"/>
        <charset val="238"/>
      </rPr>
      <t xml:space="preserve"> - Praktyki zawodowe</t>
    </r>
  </si>
  <si>
    <r>
      <rPr>
        <b/>
        <sz val="12"/>
        <color theme="8" tint="-0.499984740745262"/>
        <rFont val="Times New Roman"/>
        <family val="1"/>
        <charset val="238"/>
      </rPr>
      <t>Moduł A</t>
    </r>
    <r>
      <rPr>
        <b/>
        <sz val="12"/>
        <rFont val="Times New Roman"/>
        <family val="1"/>
        <charset val="238"/>
      </rPr>
      <t xml:space="preserve"> - Nauki społeczne i humanistyczne</t>
    </r>
  </si>
  <si>
    <r>
      <rPr>
        <b/>
        <sz val="12"/>
        <color theme="6" tint="-0.249977111117893"/>
        <rFont val="Times New Roman"/>
        <family val="1"/>
        <charset val="238"/>
      </rPr>
      <t>Moduł C</t>
    </r>
    <r>
      <rPr>
        <b/>
        <sz val="12"/>
        <rFont val="Times New Roman"/>
        <family val="1"/>
        <charset val="238"/>
      </rPr>
      <t xml:space="preserve"> - Badania naukowe i rozwój praktyki zawodowej położnej</t>
    </r>
  </si>
  <si>
    <t>Zakład pielegniarstwa rodzinnego i geriatrycznego</t>
  </si>
  <si>
    <t>Pracownia ran przewlekłych</t>
  </si>
  <si>
    <r>
      <t>Kliniczne aspekty rozrodczości człowieka</t>
    </r>
    <r>
      <rPr>
        <i/>
        <sz val="11"/>
        <rFont val="Times New Roman"/>
        <family val="1"/>
        <charset val="238"/>
      </rPr>
      <t xml:space="preserve"> </t>
    </r>
  </si>
  <si>
    <r>
      <t xml:space="preserve">Zaawansowane zabiegi ratujące życie w zespole interprofesjonalnym </t>
    </r>
    <r>
      <rPr>
        <i/>
        <sz val="9"/>
        <rFont val="Times New Roman"/>
        <family val="1"/>
        <charset val="238"/>
      </rPr>
      <t>/przedmiot interprofesjonalny - kierunek Położnictwo z kierunkiem Ratownictwo Medyczne/</t>
    </r>
  </si>
  <si>
    <r>
      <t>Global issues in women's health</t>
    </r>
    <r>
      <rPr>
        <sz val="9"/>
        <rFont val="Times New Roman"/>
        <family val="1"/>
        <charset val="238"/>
      </rPr>
      <t>-</t>
    </r>
    <r>
      <rPr>
        <b/>
        <sz val="9"/>
        <rFont val="Times New Roman"/>
        <family val="1"/>
        <charset val="238"/>
      </rPr>
      <t xml:space="preserve">Globalny wymiar zdrowia kobiet </t>
    </r>
    <r>
      <rPr>
        <i/>
        <sz val="9"/>
        <rFont val="Times New Roman"/>
        <family val="1"/>
        <charset val="238"/>
      </rPr>
      <t xml:space="preserve">(przedmiot realizowany w j. angielskim) </t>
    </r>
  </si>
  <si>
    <r>
      <t xml:space="preserve">RAZEM - </t>
    </r>
    <r>
      <rPr>
        <b/>
        <u/>
        <sz val="9"/>
        <rFont val="Times New Roman"/>
        <family val="1"/>
        <charset val="238"/>
      </rPr>
      <t>godziny nie sumują się</t>
    </r>
    <r>
      <rPr>
        <b/>
        <sz val="9"/>
        <rFont val="Times New Roman"/>
        <family val="1"/>
        <charset val="238"/>
      </rPr>
      <t>:</t>
    </r>
  </si>
  <si>
    <t>Zakład Pielęgniarstwa Położniczo-Ginekologicznego</t>
  </si>
  <si>
    <t>Ordynowanie leków i wystawianie recept</t>
  </si>
  <si>
    <t>Edukacja w praktyce zawodowej położnej, w tym:</t>
  </si>
  <si>
    <t>Opieka specjalistyczna nad kobietą i jej rodziną w ujęciu interdyscyplinarnym, w tym:</t>
  </si>
  <si>
    <t xml:space="preserve">Edukacja w praktyce zawodowej położnej, w tym: </t>
  </si>
  <si>
    <t xml:space="preserve"> Klinika Ginekologii Dziecięcej i Dziewczęcej</t>
  </si>
  <si>
    <r>
      <t xml:space="preserve">Informacja naukowa                  </t>
    </r>
    <r>
      <rPr>
        <b/>
        <i/>
        <sz val="11"/>
        <rFont val="Times New Roman"/>
        <family val="1"/>
        <charset val="238"/>
      </rPr>
      <t>(zajęcia rezalizowane w formie zdalnej; e-wykład)</t>
    </r>
  </si>
  <si>
    <t xml:space="preserve">PLAN STUDIÓW II stopnia (stacjonarne) </t>
  </si>
  <si>
    <r>
      <t xml:space="preserve">PLAN STUDIÓW II stopnia </t>
    </r>
    <r>
      <rPr>
        <b/>
        <i/>
        <sz val="11"/>
        <color indexed="8"/>
        <rFont val="Times New Roman"/>
        <family val="1"/>
        <charset val="238"/>
      </rPr>
      <t>(stacjonarne)</t>
    </r>
    <r>
      <rPr>
        <b/>
        <sz val="11"/>
        <color indexed="8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</si>
</sst>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9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indexed="17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6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6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8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2"/>
      <name val="Arial"/>
      <family val="2"/>
      <charset val="238"/>
    </font>
    <font>
      <strike/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b/>
      <sz val="9"/>
      <name val="Cambria"/>
      <family val="1"/>
      <charset val="238"/>
    </font>
    <font>
      <i/>
      <sz val="10"/>
      <name val="Cambria"/>
      <family val="1"/>
      <charset val="238"/>
    </font>
    <font>
      <b/>
      <sz val="8"/>
      <name val="Cambria"/>
      <family val="1"/>
      <charset val="238"/>
    </font>
    <font>
      <sz val="8"/>
      <name val="Cambria"/>
      <family val="1"/>
      <charset val="238"/>
    </font>
    <font>
      <i/>
      <sz val="8"/>
      <name val="Cambria"/>
      <family val="1"/>
      <charset val="238"/>
    </font>
    <font>
      <b/>
      <sz val="10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2"/>
      <name val="Czcionka tekstu podstawowego"/>
      <family val="2"/>
      <charset val="238"/>
    </font>
    <font>
      <i/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6"/>
      <name val="Times New Roman"/>
      <family val="1"/>
      <charset val="238"/>
    </font>
    <font>
      <sz val="10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Czcionka tekstu podstawowego"/>
      <family val="2"/>
      <charset val="238"/>
    </font>
    <font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4"/>
      <name val="Times New Roman"/>
      <family val="1"/>
      <charset val="238"/>
    </font>
    <font>
      <b/>
      <sz val="14"/>
      <color theme="8" tint="-0.499984740745262"/>
      <name val="Times New Roman"/>
      <family val="1"/>
      <charset val="238"/>
    </font>
    <font>
      <b/>
      <sz val="14"/>
      <color rgb="FF00B050"/>
      <name val="Times New Roman"/>
      <family val="1"/>
      <charset val="238"/>
    </font>
    <font>
      <b/>
      <sz val="14"/>
      <color theme="9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4"/>
      <color rgb="FF92D050"/>
      <name val="Times New Roman"/>
      <family val="1"/>
      <charset val="238"/>
    </font>
    <font>
      <b/>
      <sz val="9"/>
      <color rgb="FF002060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b/>
      <sz val="8"/>
      <color rgb="FF00206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2"/>
      <color theme="9" tint="-0.249977111117893"/>
      <name val="Times New Roman"/>
      <family val="1"/>
      <charset val="238"/>
    </font>
    <font>
      <b/>
      <sz val="12"/>
      <color theme="8" tint="-0.499984740745262"/>
      <name val="Times New Roman"/>
      <family val="1"/>
      <charset val="238"/>
    </font>
    <font>
      <b/>
      <sz val="12"/>
      <color theme="6" tint="-0.249977111117893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  <font>
      <b/>
      <sz val="11"/>
      <name val="Cambria"/>
      <family val="1"/>
      <charset val="238"/>
    </font>
    <font>
      <sz val="9"/>
      <name val="Arial"/>
      <family val="2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1" fillId="0" borderId="0"/>
    <xf numFmtId="0" fontId="7" fillId="12" borderId="1" applyFill="0">
      <alignment horizontal="center" vertical="center" wrapText="1"/>
    </xf>
    <xf numFmtId="0" fontId="7" fillId="12" borderId="16" applyFill="0">
      <alignment horizontal="center" vertical="center" wrapText="1"/>
    </xf>
    <xf numFmtId="0" fontId="7" fillId="11" borderId="16">
      <alignment horizontal="center" vertical="center" wrapText="1"/>
    </xf>
    <xf numFmtId="0" fontId="7" fillId="11" borderId="16">
      <alignment horizontal="center" vertical="center" wrapText="1"/>
    </xf>
  </cellStyleXfs>
  <cellXfs count="47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33" fillId="0" borderId="0" xfId="0" applyFont="1"/>
    <xf numFmtId="0" fontId="4" fillId="0" borderId="0" xfId="1" applyFont="1" applyAlignment="1">
      <alignment horizontal="left" vertical="center"/>
    </xf>
    <xf numFmtId="0" fontId="34" fillId="6" borderId="1" xfId="1" applyFont="1" applyFill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/>
    </xf>
    <xf numFmtId="0" fontId="37" fillId="8" borderId="1" xfId="1" applyFont="1" applyFill="1" applyBorder="1" applyAlignment="1">
      <alignment horizontal="center" vertical="center" wrapText="1"/>
    </xf>
    <xf numFmtId="0" fontId="34" fillId="8" borderId="1" xfId="1" applyFont="1" applyFill="1" applyBorder="1" applyAlignment="1">
      <alignment horizontal="center" vertical="center" wrapText="1"/>
    </xf>
    <xf numFmtId="0" fontId="34" fillId="4" borderId="6" xfId="1" applyFont="1" applyFill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/>
    </xf>
    <xf numFmtId="0" fontId="40" fillId="8" borderId="1" xfId="1" applyFont="1" applyFill="1" applyBorder="1" applyAlignment="1">
      <alignment horizontal="center" vertical="center" wrapText="1"/>
    </xf>
    <xf numFmtId="0" fontId="38" fillId="8" borderId="1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41" fillId="6" borderId="1" xfId="1" applyFont="1" applyFill="1" applyBorder="1" applyAlignment="1">
      <alignment horizontal="center" vertical="center"/>
    </xf>
    <xf numFmtId="0" fontId="30" fillId="8" borderId="1" xfId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11" borderId="1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8" borderId="1" xfId="1" applyFont="1" applyFill="1" applyBorder="1" applyAlignment="1">
      <alignment horizontal="center" vertical="center" wrapText="1"/>
    </xf>
    <xf numFmtId="0" fontId="25" fillId="8" borderId="1" xfId="1" applyFont="1" applyFill="1" applyBorder="1" applyAlignment="1">
      <alignment horizontal="center" vertical="center" wrapText="1"/>
    </xf>
    <xf numFmtId="0" fontId="25" fillId="10" borderId="1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11" borderId="1" xfId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horizontal="center" vertical="center" wrapText="1"/>
    </xf>
    <xf numFmtId="0" fontId="44" fillId="10" borderId="1" xfId="1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/>
    </xf>
    <xf numFmtId="0" fontId="25" fillId="8" borderId="1" xfId="1" applyFont="1" applyFill="1" applyBorder="1" applyAlignment="1">
      <alignment horizontal="center" vertical="center"/>
    </xf>
    <xf numFmtId="0" fontId="46" fillId="10" borderId="1" xfId="1" applyFont="1" applyFill="1" applyBorder="1" applyAlignment="1">
      <alignment horizontal="center" vertical="center"/>
    </xf>
    <xf numFmtId="0" fontId="45" fillId="1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9" fillId="8" borderId="1" xfId="1" applyFont="1" applyFill="1" applyBorder="1" applyAlignment="1">
      <alignment vertical="center" wrapText="1"/>
    </xf>
    <xf numFmtId="0" fontId="9" fillId="6" borderId="1" xfId="1" applyFont="1" applyFill="1" applyBorder="1" applyAlignment="1">
      <alignment vertical="center" wrapText="1"/>
    </xf>
    <xf numFmtId="0" fontId="9" fillId="10" borderId="1" xfId="1" quotePrefix="1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48" fillId="0" borderId="0" xfId="0" applyFont="1"/>
    <xf numFmtId="0" fontId="48" fillId="0" borderId="0" xfId="0" applyFont="1" applyAlignment="1">
      <alignment horizontal="center" vertical="center"/>
    </xf>
    <xf numFmtId="0" fontId="19" fillId="6" borderId="0" xfId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50" fillId="0" borderId="0" xfId="1" applyFont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6" fillId="0" borderId="1" xfId="1" applyFont="1" applyBorder="1" applyAlignment="1">
      <alignment horizontal="center" vertical="center" wrapText="1"/>
    </xf>
    <xf numFmtId="0" fontId="52" fillId="8" borderId="1" xfId="1" applyFont="1" applyFill="1" applyBorder="1" applyAlignment="1">
      <alignment horizontal="center" vertical="center" wrapText="1"/>
    </xf>
    <xf numFmtId="0" fontId="52" fillId="0" borderId="1" xfId="1" applyFont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/>
    </xf>
    <xf numFmtId="0" fontId="52" fillId="10" borderId="1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53" fillId="0" borderId="1" xfId="1" applyFont="1" applyBorder="1" applyAlignment="1">
      <alignment horizontal="center" vertical="center"/>
    </xf>
    <xf numFmtId="0" fontId="28" fillId="8" borderId="1" xfId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12" fillId="0" borderId="2" xfId="1" applyFont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52" fillId="0" borderId="2" xfId="1" applyFont="1" applyBorder="1" applyAlignment="1">
      <alignment horizontal="center" vertical="center"/>
    </xf>
    <xf numFmtId="0" fontId="53" fillId="0" borderId="2" xfId="1" applyFont="1" applyBorder="1" applyAlignment="1">
      <alignment horizontal="center" vertical="center"/>
    </xf>
    <xf numFmtId="0" fontId="52" fillId="0" borderId="1" xfId="1" applyFont="1" applyBorder="1" applyAlignment="1">
      <alignment horizontal="center" vertical="center"/>
    </xf>
    <xf numFmtId="0" fontId="52" fillId="0" borderId="10" xfId="1" applyFont="1" applyBorder="1" applyAlignment="1">
      <alignment horizontal="center" vertical="center"/>
    </xf>
    <xf numFmtId="0" fontId="52" fillId="0" borderId="3" xfId="1" applyFont="1" applyBorder="1" applyAlignment="1">
      <alignment horizontal="center" vertical="center"/>
    </xf>
    <xf numFmtId="0" fontId="53" fillId="0" borderId="3" xfId="1" applyFont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54" fillId="0" borderId="1" xfId="1" applyFont="1" applyBorder="1" applyAlignment="1">
      <alignment horizontal="center" vertical="center"/>
    </xf>
    <xf numFmtId="0" fontId="12" fillId="6" borderId="3" xfId="1" applyFont="1" applyFill="1" applyBorder="1" applyAlignment="1">
      <alignment horizontal="center" vertical="center" wrapText="1"/>
    </xf>
    <xf numFmtId="0" fontId="43" fillId="0" borderId="1" xfId="1" applyFont="1" applyBorder="1" applyAlignment="1">
      <alignment vertical="center" wrapText="1"/>
    </xf>
    <xf numFmtId="0" fontId="12" fillId="2" borderId="4" xfId="1" applyFont="1" applyFill="1" applyBorder="1" applyAlignment="1">
      <alignment horizontal="left" vertical="center"/>
    </xf>
    <xf numFmtId="0" fontId="16" fillId="2" borderId="4" xfId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1" xfId="1" applyFont="1" applyBorder="1" applyAlignment="1">
      <alignment vertical="center" wrapText="1"/>
    </xf>
    <xf numFmtId="0" fontId="4" fillId="6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left" vertical="center"/>
    </xf>
    <xf numFmtId="0" fontId="7" fillId="6" borderId="0" xfId="1" applyFont="1" applyFill="1" applyAlignment="1">
      <alignment horizontal="left" vertical="center"/>
    </xf>
    <xf numFmtId="0" fontId="0" fillId="6" borderId="0" xfId="0" applyFill="1"/>
    <xf numFmtId="0" fontId="5" fillId="14" borderId="1" xfId="1" applyFont="1" applyFill="1" applyBorder="1" applyAlignment="1">
      <alignment horizontal="center" vertical="center" wrapText="1"/>
    </xf>
    <xf numFmtId="0" fontId="9" fillId="15" borderId="1" xfId="1" applyFont="1" applyFill="1" applyBorder="1" applyAlignment="1">
      <alignment horizontal="center" vertical="center" wrapText="1"/>
    </xf>
    <xf numFmtId="0" fontId="7" fillId="15" borderId="1" xfId="1" applyFont="1" applyFill="1" applyBorder="1" applyAlignment="1">
      <alignment horizontal="center" vertical="center" wrapText="1"/>
    </xf>
    <xf numFmtId="0" fontId="0" fillId="15" borderId="0" xfId="0" applyFill="1"/>
    <xf numFmtId="0" fontId="8" fillId="16" borderId="1" xfId="1" applyFont="1" applyFill="1" applyBorder="1" applyAlignment="1">
      <alignment horizontal="center" vertical="center" wrapText="1"/>
    </xf>
    <xf numFmtId="0" fontId="8" fillId="13" borderId="1" xfId="1" applyFont="1" applyFill="1" applyBorder="1" applyAlignment="1">
      <alignment horizontal="center" vertical="center" wrapText="1"/>
    </xf>
    <xf numFmtId="0" fontId="8" fillId="14" borderId="1" xfId="1" applyFont="1" applyFill="1" applyBorder="1" applyAlignment="1">
      <alignment horizontal="center" vertical="center" wrapText="1"/>
    </xf>
    <xf numFmtId="0" fontId="7" fillId="10" borderId="16" xfId="3" applyFill="1">
      <alignment horizontal="center" vertical="center" wrapText="1"/>
    </xf>
    <xf numFmtId="0" fontId="7" fillId="0" borderId="16" xfId="3" applyFill="1">
      <alignment horizontal="center" vertical="center" wrapText="1"/>
    </xf>
    <xf numFmtId="0" fontId="7" fillId="7" borderId="16" xfId="3" applyFill="1">
      <alignment horizontal="center" vertical="center" wrapText="1"/>
    </xf>
    <xf numFmtId="0" fontId="7" fillId="3" borderId="16" xfId="3" applyFill="1">
      <alignment horizontal="center" vertical="center" wrapText="1"/>
    </xf>
    <xf numFmtId="0" fontId="7" fillId="6" borderId="16" xfId="3" applyFill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0" fontId="7" fillId="16" borderId="1" xfId="1" applyFont="1" applyFill="1" applyBorder="1" applyAlignment="1">
      <alignment horizontal="center" vertical="center" wrapText="1"/>
    </xf>
    <xf numFmtId="0" fontId="7" fillId="13" borderId="1" xfId="1" applyFont="1" applyFill="1" applyBorder="1" applyAlignment="1">
      <alignment horizontal="center" vertical="center" wrapText="1"/>
    </xf>
    <xf numFmtId="0" fontId="9" fillId="0" borderId="16" xfId="3" applyFont="1" applyFill="1">
      <alignment horizontal="center" vertical="center" wrapText="1"/>
    </xf>
    <xf numFmtId="0" fontId="9" fillId="3" borderId="16" xfId="3" applyFont="1" applyFill="1">
      <alignment horizontal="center" vertical="center" wrapText="1"/>
    </xf>
    <xf numFmtId="0" fontId="16" fillId="13" borderId="1" xfId="1" applyFont="1" applyFill="1" applyBorder="1" applyAlignment="1">
      <alignment horizontal="center" vertical="center" wrapText="1"/>
    </xf>
    <xf numFmtId="0" fontId="16" fillId="16" borderId="1" xfId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center" vertical="center" wrapText="1"/>
    </xf>
    <xf numFmtId="0" fontId="16" fillId="14" borderId="1" xfId="1" applyFont="1" applyFill="1" applyBorder="1" applyAlignment="1">
      <alignment horizontal="center" vertical="center" wrapText="1"/>
    </xf>
    <xf numFmtId="0" fontId="9" fillId="7" borderId="16" xfId="3" applyFont="1" applyFill="1">
      <alignment horizontal="center" vertical="center" wrapText="1"/>
    </xf>
    <xf numFmtId="0" fontId="36" fillId="6" borderId="1" xfId="1" applyFont="1" applyFill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25" fillId="6" borderId="7" xfId="1" applyFont="1" applyFill="1" applyBorder="1" applyAlignment="1">
      <alignment horizontal="right" vertical="center" wrapText="1"/>
    </xf>
    <xf numFmtId="0" fontId="12" fillId="6" borderId="9" xfId="1" applyFont="1" applyFill="1" applyBorder="1" applyAlignment="1">
      <alignment horizontal="center" vertical="center" wrapText="1"/>
    </xf>
    <xf numFmtId="0" fontId="34" fillId="4" borderId="1" xfId="1" applyFont="1" applyFill="1" applyBorder="1" applyAlignment="1">
      <alignment horizontal="center" vertical="center" wrapText="1"/>
    </xf>
    <xf numFmtId="0" fontId="7" fillId="17" borderId="16" xfId="3" applyFill="1">
      <alignment horizontal="center" vertical="center" wrapText="1"/>
    </xf>
    <xf numFmtId="0" fontId="7" fillId="17" borderId="1" xfId="1" applyFont="1" applyFill="1" applyBorder="1" applyAlignment="1">
      <alignment horizontal="center" vertical="center" wrapText="1"/>
    </xf>
    <xf numFmtId="0" fontId="7" fillId="14" borderId="16" xfId="3" applyFill="1">
      <alignment horizontal="center" vertical="center" wrapText="1"/>
    </xf>
    <xf numFmtId="0" fontId="9" fillId="15" borderId="6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15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/>
    </xf>
    <xf numFmtId="0" fontId="9" fillId="10" borderId="16" xfId="3" applyFont="1" applyFill="1">
      <alignment horizontal="center" vertical="center" wrapText="1"/>
    </xf>
    <xf numFmtId="0" fontId="9" fillId="17" borderId="16" xfId="3" applyFont="1" applyFill="1">
      <alignment horizontal="center" vertical="center" wrapText="1"/>
    </xf>
    <xf numFmtId="1" fontId="9" fillId="17" borderId="1" xfId="1" applyNumberFormat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25" fillId="17" borderId="1" xfId="1" applyFont="1" applyFill="1" applyBorder="1" applyAlignment="1">
      <alignment horizontal="center" vertical="center" wrapText="1"/>
    </xf>
    <xf numFmtId="0" fontId="7" fillId="18" borderId="16" xfId="4" applyFill="1">
      <alignment horizontal="center" vertical="center" wrapText="1"/>
    </xf>
    <xf numFmtId="0" fontId="8" fillId="19" borderId="1" xfId="1" applyFont="1" applyFill="1" applyBorder="1" applyAlignment="1">
      <alignment horizontal="center" vertical="center" wrapText="1"/>
    </xf>
    <xf numFmtId="0" fontId="7" fillId="19" borderId="1" xfId="1" applyFont="1" applyFill="1" applyBorder="1" applyAlignment="1">
      <alignment horizontal="center" vertical="center" wrapText="1"/>
    </xf>
    <xf numFmtId="0" fontId="12" fillId="14" borderId="1" xfId="1" applyFont="1" applyFill="1" applyBorder="1" applyAlignment="1">
      <alignment horizontal="center" vertical="center" wrapText="1"/>
    </xf>
    <xf numFmtId="0" fontId="12" fillId="19" borderId="1" xfId="1" applyFont="1" applyFill="1" applyBorder="1" applyAlignment="1">
      <alignment horizontal="center" vertical="center" wrapText="1"/>
    </xf>
    <xf numFmtId="0" fontId="8" fillId="18" borderId="16" xfId="4" applyFont="1" applyFill="1">
      <alignment horizontal="center" vertical="center" wrapText="1"/>
    </xf>
    <xf numFmtId="1" fontId="7" fillId="10" borderId="1" xfId="1" applyNumberFormat="1" applyFont="1" applyFill="1" applyBorder="1" applyAlignment="1">
      <alignment horizontal="center" vertical="center" wrapText="1"/>
    </xf>
    <xf numFmtId="0" fontId="7" fillId="10" borderId="1" xfId="1" quotePrefix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42" fillId="10" borderId="1" xfId="1" applyFont="1" applyFill="1" applyBorder="1" applyAlignment="1">
      <alignment horizontal="center" vertical="center" wrapText="1"/>
    </xf>
    <xf numFmtId="49" fontId="7" fillId="14" borderId="1" xfId="1" applyNumberFormat="1" applyFont="1" applyFill="1" applyBorder="1" applyAlignment="1">
      <alignment horizontal="center" vertical="center" wrapText="1"/>
    </xf>
    <xf numFmtId="0" fontId="8" fillId="6" borderId="7" xfId="1" applyFont="1" applyFill="1" applyBorder="1" applyAlignment="1">
      <alignment horizontal="center" vertical="center" wrapText="1"/>
    </xf>
    <xf numFmtId="0" fontId="8" fillId="6" borderId="9" xfId="1" applyFont="1" applyFill="1" applyBorder="1" applyAlignment="1">
      <alignment horizontal="center" vertical="center" wrapText="1"/>
    </xf>
    <xf numFmtId="0" fontId="8" fillId="6" borderId="0" xfId="1" applyFont="1" applyFill="1" applyAlignment="1">
      <alignment vertical="center" wrapText="1"/>
    </xf>
    <xf numFmtId="0" fontId="8" fillId="6" borderId="13" xfId="1" applyFont="1" applyFill="1" applyBorder="1" applyAlignment="1">
      <alignment vertical="center" wrapText="1"/>
    </xf>
    <xf numFmtId="0" fontId="7" fillId="15" borderId="3" xfId="1" applyFont="1" applyFill="1" applyBorder="1" applyAlignment="1">
      <alignment horizontal="center" vertical="center" wrapText="1"/>
    </xf>
    <xf numFmtId="0" fontId="12" fillId="20" borderId="1" xfId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 wrapText="1"/>
    </xf>
    <xf numFmtId="0" fontId="7" fillId="20" borderId="16" xfId="3" applyFill="1">
      <alignment horizontal="center" vertical="center" wrapText="1"/>
    </xf>
    <xf numFmtId="0" fontId="7" fillId="20" borderId="1" xfId="1" applyFont="1" applyFill="1" applyBorder="1" applyAlignment="1">
      <alignment horizontal="center" vertical="center" wrapText="1"/>
    </xf>
    <xf numFmtId="0" fontId="52" fillId="20" borderId="1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34" fillId="6" borderId="6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38" fillId="6" borderId="1" xfId="1" applyFont="1" applyFill="1" applyBorder="1" applyAlignment="1">
      <alignment horizontal="center" vertical="center" wrapText="1"/>
    </xf>
    <xf numFmtId="0" fontId="9" fillId="6" borderId="16" xfId="3" applyFont="1" applyFill="1">
      <alignment horizontal="center" vertical="center" wrapText="1"/>
    </xf>
    <xf numFmtId="0" fontId="78" fillId="9" borderId="1" xfId="1" applyFont="1" applyFill="1" applyBorder="1" applyAlignment="1">
      <alignment horizontal="center" vertical="center" wrapText="1"/>
    </xf>
    <xf numFmtId="0" fontId="78" fillId="4" borderId="1" xfId="1" applyFont="1" applyFill="1" applyBorder="1" applyAlignment="1">
      <alignment horizontal="center" vertical="center" wrapText="1"/>
    </xf>
    <xf numFmtId="0" fontId="78" fillId="10" borderId="1" xfId="1" applyFont="1" applyFill="1" applyBorder="1" applyAlignment="1">
      <alignment horizontal="center" vertical="center" wrapText="1"/>
    </xf>
    <xf numFmtId="0" fontId="77" fillId="6" borderId="16" xfId="3" applyFont="1" applyFill="1">
      <alignment horizontal="center" vertical="center" wrapText="1"/>
    </xf>
    <xf numFmtId="0" fontId="77" fillId="4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6" xfId="3" applyFont="1" applyFill="1">
      <alignment horizontal="center" vertical="center" wrapText="1"/>
    </xf>
    <xf numFmtId="0" fontId="7" fillId="7" borderId="16" xfId="3" applyFont="1" applyFill="1">
      <alignment horizontal="center" vertical="center" wrapText="1"/>
    </xf>
    <xf numFmtId="0" fontId="7" fillId="6" borderId="1" xfId="2" applyFont="1" applyFill="1">
      <alignment horizontal="center" vertical="center" wrapText="1"/>
    </xf>
    <xf numFmtId="0" fontId="7" fillId="18" borderId="16" xfId="4" applyFont="1" applyFill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6" borderId="11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0" fontId="55" fillId="6" borderId="7" xfId="1" applyFont="1" applyFill="1" applyBorder="1" applyAlignment="1">
      <alignment horizontal="center" vertical="center" wrapText="1"/>
    </xf>
    <xf numFmtId="0" fontId="55" fillId="6" borderId="9" xfId="1" applyFont="1" applyFill="1" applyBorder="1" applyAlignment="1">
      <alignment horizontal="center" vertical="center" wrapText="1"/>
    </xf>
    <xf numFmtId="0" fontId="55" fillId="6" borderId="10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16" borderId="1" xfId="1" applyFont="1" applyFill="1" applyBorder="1" applyAlignment="1">
      <alignment horizontal="center" vertical="center" wrapText="1"/>
    </xf>
    <xf numFmtId="0" fontId="8" fillId="0" borderId="16" xfId="3" applyFont="1" applyFill="1">
      <alignment horizontal="center" vertical="center" wrapText="1"/>
    </xf>
    <xf numFmtId="0" fontId="5" fillId="14" borderId="1" xfId="1" applyFont="1" applyFill="1" applyBorder="1" applyAlignment="1">
      <alignment horizontal="center" vertical="center" wrapText="1"/>
    </xf>
    <xf numFmtId="0" fontId="14" fillId="14" borderId="1" xfId="1" applyFont="1" applyFill="1" applyBorder="1" applyAlignment="1">
      <alignment horizontal="center" vertical="center" wrapText="1"/>
    </xf>
    <xf numFmtId="0" fontId="5" fillId="16" borderId="7" xfId="1" applyFont="1" applyFill="1" applyBorder="1" applyAlignment="1">
      <alignment horizontal="center" vertical="center" wrapText="1"/>
    </xf>
    <xf numFmtId="0" fontId="5" fillId="16" borderId="9" xfId="1" applyFont="1" applyFill="1" applyBorder="1" applyAlignment="1">
      <alignment horizontal="center" vertical="center" wrapText="1"/>
    </xf>
    <xf numFmtId="0" fontId="5" fillId="16" borderId="10" xfId="1" applyFont="1" applyFill="1" applyBorder="1" applyAlignment="1">
      <alignment horizontal="center" vertical="center" wrapText="1"/>
    </xf>
    <xf numFmtId="0" fontId="5" fillId="16" borderId="1" xfId="1" applyFont="1" applyFill="1" applyBorder="1" applyAlignment="1">
      <alignment horizontal="center" vertical="center" wrapText="1"/>
    </xf>
    <xf numFmtId="0" fontId="5" fillId="13" borderId="17" xfId="1" applyFont="1" applyFill="1" applyBorder="1" applyAlignment="1">
      <alignment horizontal="center" vertical="center" wrapText="1"/>
    </xf>
    <xf numFmtId="0" fontId="5" fillId="13" borderId="1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14" borderId="20" xfId="1" applyFont="1" applyFill="1" applyBorder="1" applyAlignment="1">
      <alignment horizontal="center" vertical="center" wrapText="1"/>
    </xf>
    <xf numFmtId="0" fontId="5" fillId="14" borderId="2" xfId="1" applyFont="1" applyFill="1" applyBorder="1" applyAlignment="1">
      <alignment horizontal="center" vertical="center" wrapText="1"/>
    </xf>
    <xf numFmtId="0" fontId="5" fillId="14" borderId="15" xfId="1" applyFont="1" applyFill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center" wrapText="1"/>
    </xf>
    <xf numFmtId="0" fontId="5" fillId="14" borderId="6" xfId="1" applyFont="1" applyFill="1" applyBorder="1" applyAlignment="1">
      <alignment horizontal="center" vertical="center" wrapText="1"/>
    </xf>
    <xf numFmtId="0" fontId="14" fillId="16" borderId="1" xfId="1" applyFont="1" applyFill="1" applyBorder="1" applyAlignment="1">
      <alignment horizontal="center" vertical="center" wrapText="1"/>
    </xf>
    <xf numFmtId="0" fontId="14" fillId="14" borderId="3" xfId="1" applyFont="1" applyFill="1" applyBorder="1" applyAlignment="1">
      <alignment horizontal="center" vertical="center" wrapText="1"/>
    </xf>
    <xf numFmtId="0" fontId="14" fillId="14" borderId="6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right" vertical="center" wrapText="1"/>
    </xf>
    <xf numFmtId="0" fontId="7" fillId="0" borderId="9" xfId="1" applyFont="1" applyBorder="1" applyAlignment="1">
      <alignment horizontal="right" vertical="center" wrapText="1"/>
    </xf>
    <xf numFmtId="0" fontId="7" fillId="0" borderId="10" xfId="1" applyFont="1" applyBorder="1" applyAlignment="1">
      <alignment horizontal="right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5" fillId="0" borderId="1" xfId="1" applyFont="1" applyBorder="1" applyAlignment="1">
      <alignment horizontal="center" vertical="center" wrapText="1"/>
    </xf>
    <xf numFmtId="0" fontId="60" fillId="6" borderId="7" xfId="1" applyFont="1" applyFill="1" applyBorder="1" applyAlignment="1">
      <alignment horizontal="center" vertical="center" wrapText="1"/>
    </xf>
    <xf numFmtId="0" fontId="60" fillId="6" borderId="9" xfId="1" applyFont="1" applyFill="1" applyBorder="1" applyAlignment="1">
      <alignment horizontal="center" vertical="center" wrapText="1"/>
    </xf>
    <xf numFmtId="0" fontId="60" fillId="6" borderId="10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71" fillId="6" borderId="7" xfId="1" applyFont="1" applyFill="1" applyBorder="1" applyAlignment="1">
      <alignment horizontal="center" vertical="center" wrapText="1"/>
    </xf>
    <xf numFmtId="0" fontId="71" fillId="6" borderId="10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6" borderId="7" xfId="1" applyFont="1" applyFill="1" applyBorder="1" applyAlignment="1">
      <alignment horizontal="right" vertical="center" wrapText="1"/>
    </xf>
    <xf numFmtId="0" fontId="7" fillId="6" borderId="9" xfId="1" applyFont="1" applyFill="1" applyBorder="1" applyAlignment="1">
      <alignment horizontal="right" vertical="center" wrapText="1"/>
    </xf>
    <xf numFmtId="0" fontId="7" fillId="6" borderId="10" xfId="1" applyFont="1" applyFill="1" applyBorder="1" applyAlignment="1">
      <alignment horizontal="right" vertical="center" wrapText="1"/>
    </xf>
    <xf numFmtId="0" fontId="8" fillId="14" borderId="1" xfId="1" applyFont="1" applyFill="1" applyBorder="1" applyAlignment="1">
      <alignment horizontal="center" vertical="center" wrapText="1"/>
    </xf>
    <xf numFmtId="0" fontId="8" fillId="16" borderId="1" xfId="1" applyFont="1" applyFill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top" wrapText="1"/>
    </xf>
    <xf numFmtId="0" fontId="25" fillId="0" borderId="4" xfId="1" applyFont="1" applyBorder="1" applyAlignment="1">
      <alignment horizontal="center" vertical="top" wrapText="1"/>
    </xf>
    <xf numFmtId="0" fontId="25" fillId="0" borderId="5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6" borderId="0" xfId="1" applyFont="1" applyFill="1" applyAlignment="1">
      <alignment horizontal="left" vertical="center" wrapText="1"/>
    </xf>
    <xf numFmtId="0" fontId="42" fillId="6" borderId="0" xfId="1" applyFont="1" applyFill="1" applyAlignment="1">
      <alignment horizontal="left" vertical="center" wrapText="1"/>
    </xf>
    <xf numFmtId="0" fontId="7" fillId="17" borderId="7" xfId="1" applyFont="1" applyFill="1" applyBorder="1" applyAlignment="1">
      <alignment horizontal="center" vertical="center" wrapText="1"/>
    </xf>
    <xf numFmtId="0" fontId="7" fillId="17" borderId="9" xfId="1" applyFont="1" applyFill="1" applyBorder="1" applyAlignment="1">
      <alignment horizontal="center" vertical="center" wrapText="1"/>
    </xf>
    <xf numFmtId="0" fontId="7" fillId="17" borderId="10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left" vertical="center"/>
    </xf>
    <xf numFmtId="0" fontId="7" fillId="13" borderId="3" xfId="1" applyFont="1" applyFill="1" applyBorder="1" applyAlignment="1">
      <alignment horizontal="center" vertical="center" wrapText="1"/>
    </xf>
    <xf numFmtId="0" fontId="7" fillId="13" borderId="6" xfId="1" applyFont="1" applyFill="1" applyBorder="1" applyAlignment="1">
      <alignment horizontal="center" vertical="center" wrapText="1"/>
    </xf>
    <xf numFmtId="0" fontId="7" fillId="16" borderId="1" xfId="1" applyFont="1" applyFill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9" fillId="0" borderId="16" xfId="3" applyFont="1" applyFill="1">
      <alignment horizontal="center" vertical="center" wrapText="1"/>
    </xf>
    <xf numFmtId="0" fontId="9" fillId="3" borderId="16" xfId="3" applyFont="1" applyFill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49" fillId="0" borderId="4" xfId="1" applyFont="1" applyBorder="1" applyAlignment="1">
      <alignment horizontal="left" vertical="center" wrapText="1"/>
    </xf>
    <xf numFmtId="0" fontId="25" fillId="17" borderId="7" xfId="1" applyFont="1" applyFill="1" applyBorder="1" applyAlignment="1">
      <alignment horizontal="center" vertical="center" wrapText="1"/>
    </xf>
    <xf numFmtId="0" fontId="25" fillId="17" borderId="9" xfId="1" applyFont="1" applyFill="1" applyBorder="1" applyAlignment="1">
      <alignment horizontal="center" vertical="center" wrapText="1"/>
    </xf>
    <xf numFmtId="0" fontId="25" fillId="17" borderId="1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76" fillId="0" borderId="12" xfId="0" applyFont="1" applyBorder="1" applyAlignment="1">
      <alignment horizontal="left" vertical="center" wrapText="1"/>
    </xf>
    <xf numFmtId="0" fontId="76" fillId="0" borderId="0" xfId="0" applyFont="1" applyAlignment="1">
      <alignment horizontal="left" vertical="center" wrapText="1"/>
    </xf>
    <xf numFmtId="0" fontId="76" fillId="0" borderId="13" xfId="0" applyFont="1" applyBorder="1" applyAlignment="1">
      <alignment horizontal="left" vertical="center" wrapText="1"/>
    </xf>
    <xf numFmtId="0" fontId="7" fillId="16" borderId="7" xfId="1" applyFont="1" applyFill="1" applyBorder="1" applyAlignment="1">
      <alignment horizontal="center" vertical="center" wrapText="1"/>
    </xf>
    <xf numFmtId="0" fontId="7" fillId="16" borderId="9" xfId="1" applyFont="1" applyFill="1" applyBorder="1" applyAlignment="1">
      <alignment horizontal="center" vertical="center" wrapText="1"/>
    </xf>
    <xf numFmtId="0" fontId="7" fillId="16" borderId="10" xfId="1" applyFont="1" applyFill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9" fillId="6" borderId="7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76" fillId="0" borderId="7" xfId="1" applyFont="1" applyBorder="1" applyAlignment="1">
      <alignment horizontal="left" vertical="center" wrapText="1"/>
    </xf>
    <xf numFmtId="0" fontId="76" fillId="0" borderId="9" xfId="1" applyFont="1" applyBorder="1" applyAlignment="1">
      <alignment horizontal="left" vertical="center" wrapText="1"/>
    </xf>
    <xf numFmtId="0" fontId="76" fillId="0" borderId="10" xfId="1" applyFont="1" applyBorder="1" applyAlignment="1">
      <alignment horizontal="left" vertical="center" wrapText="1"/>
    </xf>
    <xf numFmtId="0" fontId="9" fillId="15" borderId="17" xfId="1" applyFont="1" applyFill="1" applyBorder="1" applyAlignment="1">
      <alignment horizontal="center" vertical="center" wrapText="1"/>
    </xf>
    <xf numFmtId="0" fontId="9" fillId="15" borderId="18" xfId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1" applyFont="1" applyBorder="1" applyAlignment="1">
      <alignment horizontal="right" vertical="center" wrapText="1"/>
    </xf>
    <xf numFmtId="0" fontId="9" fillId="0" borderId="9" xfId="1" applyFont="1" applyBorder="1" applyAlignment="1">
      <alignment horizontal="right" vertical="center" wrapText="1"/>
    </xf>
    <xf numFmtId="0" fontId="9" fillId="0" borderId="10" xfId="1" applyFont="1" applyBorder="1" applyAlignment="1">
      <alignment horizontal="right" vertical="center" wrapText="1"/>
    </xf>
    <xf numFmtId="0" fontId="25" fillId="0" borderId="7" xfId="1" applyFont="1" applyBorder="1" applyAlignment="1">
      <alignment horizontal="right" vertical="center" wrapText="1"/>
    </xf>
    <xf numFmtId="0" fontId="25" fillId="0" borderId="9" xfId="1" applyFont="1" applyBorder="1" applyAlignment="1">
      <alignment horizontal="right" vertical="center" wrapText="1"/>
    </xf>
    <xf numFmtId="0" fontId="25" fillId="0" borderId="10" xfId="1" applyFont="1" applyBorder="1" applyAlignment="1">
      <alignment horizontal="right" vertical="center" wrapText="1"/>
    </xf>
    <xf numFmtId="0" fontId="25" fillId="0" borderId="1" xfId="1" applyFont="1" applyBorder="1" applyAlignment="1">
      <alignment horizontal="right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25" fillId="6" borderId="7" xfId="1" applyFont="1" applyFill="1" applyBorder="1" applyAlignment="1">
      <alignment horizontal="right" vertical="center" wrapText="1"/>
    </xf>
    <xf numFmtId="0" fontId="25" fillId="6" borderId="9" xfId="1" applyFont="1" applyFill="1" applyBorder="1" applyAlignment="1">
      <alignment horizontal="right" vertical="center" wrapText="1"/>
    </xf>
    <xf numFmtId="0" fontId="9" fillId="6" borderId="9" xfId="1" applyFont="1" applyFill="1" applyBorder="1" applyAlignment="1">
      <alignment horizontal="right" vertical="center" wrapText="1"/>
    </xf>
    <xf numFmtId="0" fontId="9" fillId="6" borderId="10" xfId="1" applyFont="1" applyFill="1" applyBorder="1" applyAlignment="1">
      <alignment horizontal="right" vertical="center" wrapText="1"/>
    </xf>
    <xf numFmtId="0" fontId="47" fillId="6" borderId="3" xfId="1" applyFont="1" applyFill="1" applyBorder="1" applyAlignment="1">
      <alignment horizontal="center" vertical="center" textRotation="90" wrapText="1"/>
    </xf>
    <xf numFmtId="0" fontId="47" fillId="6" borderId="11" xfId="1" applyFont="1" applyFill="1" applyBorder="1" applyAlignment="1">
      <alignment horizontal="center" vertical="center" textRotation="90" wrapText="1"/>
    </xf>
    <xf numFmtId="0" fontId="47" fillId="6" borderId="6" xfId="1" applyFont="1" applyFill="1" applyBorder="1" applyAlignment="1">
      <alignment horizontal="center" vertical="center" textRotation="90" wrapText="1"/>
    </xf>
    <xf numFmtId="0" fontId="47" fillId="9" borderId="1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25" fillId="8" borderId="3" xfId="1" applyFont="1" applyFill="1" applyBorder="1" applyAlignment="1">
      <alignment horizontal="center" vertical="center" wrapText="1"/>
    </xf>
    <xf numFmtId="0" fontId="25" fillId="8" borderId="6" xfId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14" borderId="20" xfId="1" applyFont="1" applyFill="1" applyBorder="1" applyAlignment="1">
      <alignment horizontal="center" vertical="center" wrapText="1"/>
    </xf>
    <xf numFmtId="0" fontId="7" fillId="14" borderId="2" xfId="1" applyFont="1" applyFill="1" applyBorder="1" applyAlignment="1">
      <alignment horizontal="center" vertical="center" wrapText="1"/>
    </xf>
    <xf numFmtId="0" fontId="7" fillId="14" borderId="15" xfId="1" applyFont="1" applyFill="1" applyBorder="1" applyAlignment="1">
      <alignment horizontal="center" vertical="center" wrapText="1"/>
    </xf>
    <xf numFmtId="0" fontId="7" fillId="18" borderId="16" xfId="4" applyFill="1">
      <alignment horizontal="center" vertical="center" wrapText="1"/>
    </xf>
    <xf numFmtId="0" fontId="25" fillId="6" borderId="0" xfId="1" applyFont="1" applyFill="1" applyAlignment="1">
      <alignment horizontal="center" vertical="center" wrapText="1"/>
    </xf>
    <xf numFmtId="0" fontId="25" fillId="6" borderId="13" xfId="1" applyFont="1" applyFill="1" applyBorder="1" applyAlignment="1">
      <alignment horizontal="center" vertical="center" wrapText="1"/>
    </xf>
    <xf numFmtId="0" fontId="7" fillId="14" borderId="3" xfId="1" applyFont="1" applyFill="1" applyBorder="1" applyAlignment="1">
      <alignment horizontal="center" vertical="center" wrapText="1"/>
    </xf>
    <xf numFmtId="0" fontId="7" fillId="14" borderId="6" xfId="1" applyFont="1" applyFill="1" applyBorder="1" applyAlignment="1">
      <alignment horizontal="center" vertical="center" wrapText="1"/>
    </xf>
    <xf numFmtId="0" fontId="8" fillId="14" borderId="3" xfId="1" applyFont="1" applyFill="1" applyBorder="1" applyAlignment="1">
      <alignment horizontal="center" vertical="center" wrapText="1"/>
    </xf>
    <xf numFmtId="0" fontId="8" fillId="14" borderId="6" xfId="1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left" vertical="center" wrapText="1"/>
    </xf>
    <xf numFmtId="0" fontId="29" fillId="6" borderId="0" xfId="0" applyFont="1" applyFill="1" applyAlignment="1">
      <alignment horizontal="left" vertical="center" wrapText="1"/>
    </xf>
    <xf numFmtId="0" fontId="29" fillId="6" borderId="13" xfId="0" applyFont="1" applyFill="1" applyBorder="1" applyAlignment="1">
      <alignment horizontal="left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11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6" fillId="16" borderId="1" xfId="1" applyFont="1" applyFill="1" applyBorder="1" applyAlignment="1">
      <alignment horizontal="center" vertical="center" wrapText="1"/>
    </xf>
    <xf numFmtId="0" fontId="12" fillId="0" borderId="16" xfId="3" applyFont="1" applyFill="1">
      <alignment horizontal="center" vertical="center" wrapText="1"/>
    </xf>
    <xf numFmtId="0" fontId="16" fillId="14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right" vertical="center" wrapText="1"/>
    </xf>
    <xf numFmtId="0" fontId="12" fillId="0" borderId="9" xfId="1" applyFont="1" applyBorder="1" applyAlignment="1">
      <alignment horizontal="right" vertical="center" wrapText="1"/>
    </xf>
    <xf numFmtId="0" fontId="12" fillId="0" borderId="23" xfId="1" applyFont="1" applyBorder="1" applyAlignment="1">
      <alignment horizontal="right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13" borderId="3" xfId="1" applyFont="1" applyFill="1" applyBorder="1" applyAlignment="1">
      <alignment horizontal="center" vertical="center" wrapText="1"/>
    </xf>
    <xf numFmtId="0" fontId="16" fillId="13" borderId="6" xfId="1" applyFont="1" applyFill="1" applyBorder="1" applyAlignment="1">
      <alignment horizontal="center" vertical="center" wrapText="1"/>
    </xf>
    <xf numFmtId="0" fontId="16" fillId="14" borderId="20" xfId="1" applyFont="1" applyFill="1" applyBorder="1" applyAlignment="1">
      <alignment horizontal="center" vertical="center" wrapText="1"/>
    </xf>
    <xf numFmtId="0" fontId="16" fillId="14" borderId="2" xfId="1" applyFont="1" applyFill="1" applyBorder="1" applyAlignment="1">
      <alignment horizontal="center" vertical="center" wrapText="1"/>
    </xf>
    <xf numFmtId="0" fontId="16" fillId="14" borderId="15" xfId="1" applyFont="1" applyFill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52" fillId="0" borderId="7" xfId="1" applyFont="1" applyBorder="1" applyAlignment="1">
      <alignment horizontal="center" vertical="center"/>
    </xf>
    <xf numFmtId="0" fontId="52" fillId="0" borderId="9" xfId="1" applyFont="1" applyBorder="1" applyAlignment="1">
      <alignment horizontal="center" vertical="center"/>
    </xf>
    <xf numFmtId="0" fontId="52" fillId="0" borderId="1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14" borderId="3" xfId="1" applyFont="1" applyFill="1" applyBorder="1" applyAlignment="1">
      <alignment horizontal="center" vertical="center" wrapText="1"/>
    </xf>
    <xf numFmtId="0" fontId="16" fillId="14" borderId="6" xfId="1" applyFont="1" applyFill="1" applyBorder="1" applyAlignment="1">
      <alignment horizontal="center" vertical="center" wrapText="1"/>
    </xf>
    <xf numFmtId="0" fontId="25" fillId="6" borderId="7" xfId="1" applyFont="1" applyFill="1" applyBorder="1" applyAlignment="1">
      <alignment horizontal="center" vertical="center" wrapText="1"/>
    </xf>
    <xf numFmtId="0" fontId="25" fillId="6" borderId="9" xfId="1" applyFont="1" applyFill="1" applyBorder="1" applyAlignment="1">
      <alignment horizontal="center" vertical="center" wrapText="1"/>
    </xf>
    <xf numFmtId="0" fontId="25" fillId="6" borderId="10" xfId="1" applyFont="1" applyFill="1" applyBorder="1" applyAlignment="1">
      <alignment horizontal="center" vertical="center" wrapText="1"/>
    </xf>
    <xf numFmtId="0" fontId="16" fillId="16" borderId="7" xfId="1" applyFont="1" applyFill="1" applyBorder="1" applyAlignment="1">
      <alignment horizontal="center" vertical="center" wrapText="1"/>
    </xf>
    <xf numFmtId="0" fontId="16" fillId="16" borderId="9" xfId="1" applyFont="1" applyFill="1" applyBorder="1" applyAlignment="1">
      <alignment horizontal="center" vertical="center" wrapText="1"/>
    </xf>
    <xf numFmtId="0" fontId="16" fillId="16" borderId="10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9" fillId="6" borderId="7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0" fontId="8" fillId="0" borderId="22" xfId="1" applyFont="1" applyBorder="1" applyAlignment="1">
      <alignment horizontal="right" vertical="center" wrapText="1"/>
    </xf>
    <xf numFmtId="0" fontId="8" fillId="0" borderId="9" xfId="1" applyFont="1" applyBorder="1" applyAlignment="1">
      <alignment horizontal="right" vertical="center" wrapText="1"/>
    </xf>
    <xf numFmtId="0" fontId="8" fillId="0" borderId="23" xfId="1" applyFont="1" applyBorder="1" applyAlignment="1">
      <alignment horizontal="righ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14" borderId="7" xfId="1" applyFont="1" applyFill="1" applyBorder="1" applyAlignment="1">
      <alignment horizontal="center" vertical="center" wrapText="1"/>
    </xf>
    <xf numFmtId="0" fontId="12" fillId="14" borderId="9" xfId="1" applyFont="1" applyFill="1" applyBorder="1" applyAlignment="1">
      <alignment horizontal="center" vertical="center" wrapText="1"/>
    </xf>
    <xf numFmtId="0" fontId="12" fillId="14" borderId="10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left" vertical="center"/>
    </xf>
    <xf numFmtId="1" fontId="7" fillId="6" borderId="16" xfId="3" applyNumberFormat="1" applyFill="1">
      <alignment horizontal="center" vertical="center" wrapText="1"/>
    </xf>
    <xf numFmtId="0" fontId="7" fillId="6" borderId="16" xfId="3" applyFill="1">
      <alignment horizontal="center" vertical="center" wrapText="1"/>
    </xf>
    <xf numFmtId="1" fontId="7" fillId="15" borderId="17" xfId="1" applyNumberFormat="1" applyFont="1" applyFill="1" applyBorder="1" applyAlignment="1">
      <alignment horizontal="center" vertical="center" wrapText="1"/>
    </xf>
    <xf numFmtId="1" fontId="7" fillId="15" borderId="19" xfId="1" applyNumberFormat="1" applyFont="1" applyFill="1" applyBorder="1" applyAlignment="1">
      <alignment horizontal="center" vertical="center" wrapText="1"/>
    </xf>
    <xf numFmtId="1" fontId="7" fillId="15" borderId="18" xfId="1" applyNumberFormat="1" applyFont="1" applyFill="1" applyBorder="1" applyAlignment="1">
      <alignment horizontal="center" vertical="center" wrapText="1"/>
    </xf>
    <xf numFmtId="0" fontId="7" fillId="15" borderId="17" xfId="1" applyFont="1" applyFill="1" applyBorder="1" applyAlignment="1">
      <alignment horizontal="center" vertical="center" wrapText="1"/>
    </xf>
    <xf numFmtId="0" fontId="7" fillId="15" borderId="18" xfId="1" applyFont="1" applyFill="1" applyBorder="1" applyAlignment="1">
      <alignment horizontal="center" vertical="center" wrapText="1"/>
    </xf>
    <xf numFmtId="0" fontId="12" fillId="6" borderId="0" xfId="1" applyFont="1" applyFill="1" applyAlignment="1">
      <alignment horizontal="center" vertical="center" wrapText="1"/>
    </xf>
    <xf numFmtId="0" fontId="12" fillId="6" borderId="13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right" vertical="center" wrapText="1"/>
    </xf>
    <xf numFmtId="0" fontId="12" fillId="6" borderId="9" xfId="1" applyFont="1" applyFill="1" applyBorder="1" applyAlignment="1">
      <alignment horizontal="right" vertical="center" wrapText="1"/>
    </xf>
    <xf numFmtId="0" fontId="12" fillId="6" borderId="23" xfId="1" applyFont="1" applyFill="1" applyBorder="1" applyAlignment="1">
      <alignment horizontal="right" vertical="center" wrapText="1"/>
    </xf>
    <xf numFmtId="0" fontId="7" fillId="7" borderId="16" xfId="3" applyFill="1">
      <alignment horizontal="center" vertical="center" wrapText="1"/>
    </xf>
    <xf numFmtId="0" fontId="12" fillId="8" borderId="3" xfId="1" applyFont="1" applyFill="1" applyBorder="1" applyAlignment="1">
      <alignment horizontal="center" vertical="center" wrapText="1"/>
    </xf>
    <xf numFmtId="0" fontId="12" fillId="8" borderId="11" xfId="1" applyFont="1" applyFill="1" applyBorder="1" applyAlignment="1">
      <alignment horizontal="center" vertical="center" wrapText="1"/>
    </xf>
    <xf numFmtId="0" fontId="12" fillId="8" borderId="6" xfId="1" applyFont="1" applyFill="1" applyBorder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 wrapText="1"/>
    </xf>
    <xf numFmtId="0" fontId="8" fillId="6" borderId="5" xfId="1" applyFont="1" applyFill="1" applyBorder="1" applyAlignment="1">
      <alignment horizontal="center" vertical="center" wrapText="1"/>
    </xf>
    <xf numFmtId="0" fontId="8" fillId="6" borderId="12" xfId="1" applyFont="1" applyFill="1" applyBorder="1" applyAlignment="1">
      <alignment horizontal="center" vertical="center" wrapText="1"/>
    </xf>
    <xf numFmtId="0" fontId="8" fillId="6" borderId="13" xfId="1" applyFont="1" applyFill="1" applyBorder="1" applyAlignment="1">
      <alignment horizontal="center" vertical="center" wrapText="1"/>
    </xf>
    <xf numFmtId="0" fontId="8" fillId="6" borderId="14" xfId="1" applyFont="1" applyFill="1" applyBorder="1" applyAlignment="1">
      <alignment horizontal="center" vertical="center" wrapText="1"/>
    </xf>
    <xf numFmtId="0" fontId="8" fillId="6" borderId="15" xfId="1" applyFont="1" applyFill="1" applyBorder="1" applyAlignment="1">
      <alignment horizontal="center" vertical="center" wrapText="1"/>
    </xf>
    <xf numFmtId="0" fontId="12" fillId="18" borderId="16" xfId="4" applyFont="1" applyFill="1">
      <alignment horizontal="center" vertical="center" wrapText="1"/>
    </xf>
    <xf numFmtId="0" fontId="7" fillId="0" borderId="16" xfId="3" applyFill="1">
      <alignment horizontal="center" vertical="center" wrapText="1"/>
    </xf>
    <xf numFmtId="0" fontId="7" fillId="3" borderId="16" xfId="3" applyFill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7" fillId="9" borderId="3" xfId="1" applyFont="1" applyFill="1" applyBorder="1" applyAlignment="1">
      <alignment horizontal="center" vertical="center" wrapText="1"/>
    </xf>
    <xf numFmtId="0" fontId="77" fillId="9" borderId="11" xfId="1" applyFont="1" applyFill="1" applyBorder="1" applyAlignment="1">
      <alignment horizontal="center" vertical="center" wrapText="1"/>
    </xf>
    <xf numFmtId="0" fontId="77" fillId="9" borderId="6" xfId="1" applyFont="1" applyFill="1" applyBorder="1" applyAlignment="1">
      <alignment horizontal="center" vertical="center" wrapText="1"/>
    </xf>
    <xf numFmtId="0" fontId="12" fillId="18" borderId="26" xfId="4" applyFont="1" applyFill="1" applyBorder="1">
      <alignment horizontal="center" vertical="center" wrapText="1"/>
    </xf>
    <xf numFmtId="0" fontId="12" fillId="18" borderId="27" xfId="4" applyFont="1" applyFill="1" applyBorder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9" borderId="24" xfId="1" applyFont="1" applyFill="1" applyBorder="1" applyAlignment="1">
      <alignment horizontal="center" vertical="center" wrapText="1"/>
    </xf>
    <xf numFmtId="0" fontId="12" fillId="9" borderId="25" xfId="1" applyFont="1" applyFill="1" applyBorder="1" applyAlignment="1">
      <alignment horizontal="center" vertical="center" wrapText="1"/>
    </xf>
    <xf numFmtId="0" fontId="7" fillId="6" borderId="26" xfId="3" applyFill="1" applyBorder="1">
      <alignment horizontal="center" vertical="center" wrapText="1"/>
    </xf>
    <xf numFmtId="0" fontId="7" fillId="6" borderId="27" xfId="3" applyFill="1" applyBorder="1">
      <alignment horizontal="center" vertical="center" wrapText="1"/>
    </xf>
    <xf numFmtId="0" fontId="7" fillId="7" borderId="26" xfId="3" applyFill="1" applyBorder="1">
      <alignment horizontal="center" vertical="center" wrapText="1"/>
    </xf>
    <xf numFmtId="0" fontId="7" fillId="7" borderId="27" xfId="3" applyFill="1" applyBorder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9" xfId="1" applyFont="1" applyFill="1" applyBorder="1" applyAlignment="1">
      <alignment horizontal="center" vertical="center" wrapText="1"/>
    </xf>
    <xf numFmtId="0" fontId="12" fillId="6" borderId="9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right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0" fontId="23" fillId="14" borderId="1" xfId="1" applyFont="1" applyFill="1" applyBorder="1" applyAlignment="1">
      <alignment horizontal="center" vertical="center" wrapText="1"/>
    </xf>
    <xf numFmtId="0" fontId="23" fillId="16" borderId="1" xfId="1" applyFont="1" applyFill="1" applyBorder="1" applyAlignment="1">
      <alignment horizontal="center" vertical="center" wrapText="1"/>
    </xf>
    <xf numFmtId="0" fontId="8" fillId="6" borderId="7" xfId="1" applyFont="1" applyFill="1" applyBorder="1" applyAlignment="1">
      <alignment horizontal="right" vertical="center" wrapText="1"/>
    </xf>
    <xf numFmtId="0" fontId="8" fillId="6" borderId="9" xfId="1" applyFont="1" applyFill="1" applyBorder="1" applyAlignment="1">
      <alignment horizontal="right" vertical="center" wrapText="1"/>
    </xf>
    <xf numFmtId="0" fontId="8" fillId="6" borderId="23" xfId="1" applyFont="1" applyFill="1" applyBorder="1" applyAlignment="1">
      <alignment horizontal="right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2" fillId="19" borderId="3" xfId="1" applyFont="1" applyFill="1" applyBorder="1" applyAlignment="1">
      <alignment horizontal="center" vertical="center" wrapText="1"/>
    </xf>
    <xf numFmtId="0" fontId="12" fillId="19" borderId="6" xfId="1" applyFont="1" applyFill="1" applyBorder="1" applyAlignment="1">
      <alignment horizontal="center" vertical="center" wrapText="1"/>
    </xf>
    <xf numFmtId="0" fontId="42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36" fillId="6" borderId="1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8" fillId="20" borderId="7" xfId="1" applyFont="1" applyFill="1" applyBorder="1" applyAlignment="1">
      <alignment horizontal="center" vertical="center" wrapText="1"/>
    </xf>
    <xf numFmtId="0" fontId="8" fillId="20" borderId="9" xfId="1" applyFont="1" applyFill="1" applyBorder="1" applyAlignment="1">
      <alignment horizontal="center" vertical="center" wrapText="1"/>
    </xf>
    <xf numFmtId="0" fontId="8" fillId="20" borderId="10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right" vertical="center" wrapText="1"/>
    </xf>
  </cellXfs>
  <cellStyles count="6">
    <cellStyle name="Normalny" xfId="0" builtinId="0"/>
    <cellStyle name="Normalny_Arkusz1" xfId="1" xr:uid="{00000000-0005-0000-0000-000001000000}"/>
    <cellStyle name="Styl 1" xfId="2" xr:uid="{00000000-0005-0000-0000-000002000000}"/>
    <cellStyle name="Styl 2" xfId="3" xr:uid="{00000000-0005-0000-0000-000003000000}"/>
    <cellStyle name="Styl 3" xfId="4" xr:uid="{00000000-0005-0000-0000-000004000000}"/>
    <cellStyle name="Sty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AC39"/>
  <sheetViews>
    <sheetView topLeftCell="A10" zoomScale="70" zoomScaleNormal="70" zoomScaleSheetLayoutView="90" workbookViewId="0">
      <selection activeCell="C18" sqref="C18:Q18"/>
    </sheetView>
  </sheetViews>
  <sheetFormatPr defaultRowHeight="12.75"/>
  <cols>
    <col min="1" max="1" width="8.28515625" customWidth="1"/>
    <col min="2" max="2" width="10.7109375" customWidth="1"/>
    <col min="4" max="4" width="20.5703125" customWidth="1"/>
    <col min="5" max="5" width="27.42578125" customWidth="1"/>
    <col min="7" max="7" width="9.140625" customWidth="1"/>
    <col min="8" max="8" width="9.140625" style="126" customWidth="1"/>
    <col min="11" max="11" width="11.140625" customWidth="1"/>
    <col min="12" max="12" width="9.7109375" customWidth="1"/>
    <col min="13" max="13" width="10.42578125" customWidth="1"/>
    <col min="16" max="16" width="9.5703125" customWidth="1"/>
    <col min="17" max="17" width="11.5703125" customWidth="1"/>
    <col min="18" max="18" width="10.42578125" customWidth="1"/>
    <col min="19" max="19" width="10.140625" customWidth="1"/>
    <col min="21" max="21" width="10.7109375" customWidth="1"/>
    <col min="25" max="25" width="11.140625" customWidth="1"/>
  </cols>
  <sheetData>
    <row r="1" spans="1:29" ht="14.25">
      <c r="A1" s="220" t="s">
        <v>0</v>
      </c>
      <c r="B1" s="220"/>
      <c r="C1" s="220"/>
      <c r="D1" s="220"/>
      <c r="E1" s="220"/>
      <c r="F1" s="20"/>
      <c r="G1" s="20"/>
      <c r="H1" s="119"/>
      <c r="I1" s="20"/>
      <c r="J1" s="20"/>
      <c r="K1" s="20"/>
      <c r="L1" s="20"/>
      <c r="M1" s="20"/>
      <c r="N1" s="20"/>
      <c r="O1" s="220"/>
      <c r="P1" s="220"/>
      <c r="Q1" s="220"/>
      <c r="R1" s="220"/>
      <c r="S1" s="220"/>
      <c r="T1" s="20"/>
      <c r="U1" s="7"/>
      <c r="V1" s="7"/>
      <c r="W1" s="7"/>
      <c r="X1" s="7"/>
      <c r="Y1" s="7"/>
      <c r="Z1" s="8"/>
      <c r="AA1" s="8"/>
      <c r="AB1" s="8"/>
      <c r="AC1" s="8"/>
    </row>
    <row r="2" spans="1:29" ht="14.25">
      <c r="A2" s="221" t="s">
        <v>114</v>
      </c>
      <c r="B2" s="221"/>
      <c r="C2" s="221"/>
      <c r="D2" s="221"/>
      <c r="E2" s="221"/>
      <c r="F2" s="20"/>
      <c r="G2" s="20"/>
      <c r="H2" s="119"/>
      <c r="I2" s="20"/>
      <c r="J2" s="20"/>
      <c r="K2" s="20"/>
      <c r="L2" s="20"/>
      <c r="M2" s="20"/>
      <c r="N2" s="20"/>
      <c r="O2" s="220" t="s">
        <v>1</v>
      </c>
      <c r="P2" s="220"/>
      <c r="Q2" s="220"/>
      <c r="R2" s="220"/>
      <c r="S2" s="20"/>
      <c r="T2" s="20"/>
      <c r="U2" s="20"/>
      <c r="V2" s="7"/>
      <c r="W2" s="7"/>
      <c r="X2" s="7"/>
      <c r="Y2" s="7"/>
      <c r="Z2" s="8"/>
      <c r="AA2" s="8"/>
      <c r="AB2" s="8"/>
      <c r="AC2" s="8"/>
    </row>
    <row r="3" spans="1:29" ht="15">
      <c r="A3" s="20"/>
      <c r="B3" s="20"/>
      <c r="C3" s="20"/>
      <c r="D3" s="20"/>
      <c r="E3" s="20"/>
      <c r="F3" s="20"/>
      <c r="G3" s="20"/>
      <c r="H3" s="119"/>
      <c r="I3" s="20" t="s">
        <v>161</v>
      </c>
      <c r="J3" s="20"/>
      <c r="K3" s="20"/>
      <c r="L3" s="20"/>
      <c r="M3" s="20"/>
      <c r="N3" s="20"/>
      <c r="O3" s="12"/>
      <c r="P3" s="16"/>
      <c r="Q3" s="12"/>
      <c r="R3" s="20"/>
      <c r="S3" s="20"/>
      <c r="T3" s="20"/>
      <c r="U3" s="20"/>
      <c r="V3" s="7"/>
      <c r="W3" s="7"/>
      <c r="X3" s="7"/>
      <c r="Y3" s="7"/>
      <c r="Z3" s="8"/>
      <c r="AA3" s="8"/>
      <c r="AB3" s="8"/>
      <c r="AC3" s="8"/>
    </row>
    <row r="4" spans="1:29" ht="14.25">
      <c r="C4" s="222"/>
      <c r="D4" s="222"/>
      <c r="E4" s="222"/>
      <c r="F4" s="222"/>
      <c r="G4" s="222"/>
      <c r="H4" s="120"/>
      <c r="I4" s="220" t="s">
        <v>110</v>
      </c>
      <c r="J4" s="220"/>
      <c r="K4" s="220"/>
      <c r="L4" s="220"/>
      <c r="M4" s="20"/>
      <c r="N4" s="20"/>
      <c r="O4" s="20"/>
      <c r="P4" s="20"/>
      <c r="Q4" s="20"/>
      <c r="R4" s="20"/>
      <c r="S4" s="20"/>
      <c r="T4" s="20"/>
      <c r="U4" s="20"/>
      <c r="V4" s="7"/>
      <c r="W4" s="7"/>
      <c r="X4" s="7"/>
      <c r="Y4" s="7"/>
      <c r="Z4" s="8"/>
      <c r="AA4" s="8"/>
      <c r="AB4" s="8"/>
      <c r="AC4" s="8"/>
    </row>
    <row r="5" spans="1:29" ht="15" thickBot="1">
      <c r="A5" s="20"/>
      <c r="B5" s="20"/>
      <c r="C5" s="20"/>
      <c r="D5" s="20"/>
      <c r="E5" s="20"/>
      <c r="F5" s="20"/>
      <c r="G5" s="20"/>
      <c r="H5" s="119"/>
      <c r="I5" s="20"/>
      <c r="J5" s="220"/>
      <c r="K5" s="220"/>
      <c r="L5" s="220"/>
      <c r="M5" s="20"/>
      <c r="N5" s="20"/>
      <c r="O5" s="20"/>
      <c r="P5" s="20"/>
      <c r="Q5" s="20"/>
      <c r="R5" s="20"/>
      <c r="S5" s="20"/>
      <c r="T5" s="20"/>
      <c r="U5" s="20"/>
      <c r="V5" s="7"/>
      <c r="W5" s="7"/>
      <c r="X5" s="7"/>
      <c r="Y5" s="7"/>
      <c r="Z5" s="8"/>
      <c r="AA5" s="8"/>
      <c r="AB5" s="8"/>
      <c r="AC5" s="8"/>
    </row>
    <row r="6" spans="1:29" ht="13.5" customHeight="1" thickTop="1" thickBot="1">
      <c r="A6" s="209" t="s">
        <v>2</v>
      </c>
      <c r="B6" s="203"/>
      <c r="C6" s="209" t="s">
        <v>3</v>
      </c>
      <c r="D6" s="209"/>
      <c r="E6" s="209" t="s">
        <v>4</v>
      </c>
      <c r="F6" s="211" t="s">
        <v>5</v>
      </c>
      <c r="G6" s="211"/>
      <c r="H6" s="226" t="s">
        <v>140</v>
      </c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8"/>
      <c r="Z6" s="8"/>
      <c r="AA6" s="8"/>
      <c r="AB6" s="8"/>
      <c r="AC6" s="8"/>
    </row>
    <row r="7" spans="1:29" ht="13.5" customHeight="1" thickTop="1" thickBot="1">
      <c r="A7" s="209"/>
      <c r="B7" s="204"/>
      <c r="C7" s="209"/>
      <c r="D7" s="209"/>
      <c r="E7" s="209"/>
      <c r="F7" s="211"/>
      <c r="G7" s="211"/>
      <c r="H7" s="223" t="s">
        <v>6</v>
      </c>
      <c r="I7" s="224"/>
      <c r="J7" s="224"/>
      <c r="K7" s="224"/>
      <c r="L7" s="224"/>
      <c r="M7" s="224"/>
      <c r="N7" s="224"/>
      <c r="O7" s="224"/>
      <c r="P7" s="224"/>
      <c r="Q7" s="224"/>
      <c r="R7" s="225"/>
      <c r="S7" s="214" t="s">
        <v>7</v>
      </c>
      <c r="T7" s="215"/>
      <c r="U7" s="215"/>
      <c r="V7" s="215"/>
      <c r="W7" s="215"/>
      <c r="X7" s="215"/>
      <c r="Y7" s="216"/>
      <c r="Z7" s="8"/>
      <c r="AA7" s="8"/>
      <c r="AB7" s="8"/>
      <c r="AC7" s="8"/>
    </row>
    <row r="8" spans="1:29" ht="24" customHeight="1" thickTop="1" thickBot="1">
      <c r="A8" s="209"/>
      <c r="B8" s="204"/>
      <c r="C8" s="209"/>
      <c r="D8" s="209"/>
      <c r="E8" s="209"/>
      <c r="F8" s="211" t="s">
        <v>8</v>
      </c>
      <c r="G8" s="211" t="s">
        <v>9</v>
      </c>
      <c r="H8" s="218" t="s">
        <v>139</v>
      </c>
      <c r="I8" s="212" t="s">
        <v>10</v>
      </c>
      <c r="J8" s="212" t="s">
        <v>11</v>
      </c>
      <c r="K8" s="229" t="s">
        <v>143</v>
      </c>
      <c r="L8" s="213" t="s">
        <v>12</v>
      </c>
      <c r="M8" s="212" t="s">
        <v>13</v>
      </c>
      <c r="N8" s="232" t="s">
        <v>14</v>
      </c>
      <c r="O8" s="212" t="s">
        <v>15</v>
      </c>
      <c r="P8" s="212" t="s">
        <v>16</v>
      </c>
      <c r="Q8" s="212" t="s">
        <v>17</v>
      </c>
      <c r="R8" s="212"/>
      <c r="S8" s="217" t="s">
        <v>18</v>
      </c>
      <c r="T8" s="231" t="s">
        <v>19</v>
      </c>
      <c r="U8" s="210" t="s">
        <v>20</v>
      </c>
      <c r="V8" s="217" t="s">
        <v>21</v>
      </c>
      <c r="W8" s="231" t="s">
        <v>19</v>
      </c>
      <c r="X8" s="210" t="s">
        <v>22</v>
      </c>
      <c r="Y8" s="217" t="s">
        <v>23</v>
      </c>
      <c r="Z8" s="8"/>
      <c r="AA8" s="8"/>
      <c r="AB8" s="8"/>
      <c r="AC8" s="8"/>
    </row>
    <row r="9" spans="1:29" ht="42" customHeight="1" thickTop="1" thickBot="1">
      <c r="A9" s="209"/>
      <c r="B9" s="205"/>
      <c r="C9" s="209"/>
      <c r="D9" s="209"/>
      <c r="E9" s="209"/>
      <c r="F9" s="211"/>
      <c r="G9" s="211"/>
      <c r="H9" s="219"/>
      <c r="I9" s="212"/>
      <c r="J9" s="212"/>
      <c r="K9" s="230"/>
      <c r="L9" s="213"/>
      <c r="M9" s="212"/>
      <c r="N9" s="233"/>
      <c r="O9" s="212"/>
      <c r="P9" s="212"/>
      <c r="Q9" s="123" t="s">
        <v>24</v>
      </c>
      <c r="R9" s="123" t="s">
        <v>25</v>
      </c>
      <c r="S9" s="217"/>
      <c r="T9" s="231"/>
      <c r="U9" s="210"/>
      <c r="V9" s="217"/>
      <c r="W9" s="231"/>
      <c r="X9" s="210"/>
      <c r="Y9" s="217"/>
      <c r="Z9" s="8"/>
      <c r="AA9" s="8"/>
      <c r="AB9" s="8"/>
      <c r="AC9" s="8"/>
    </row>
    <row r="10" spans="1:29" ht="13.5" thickTop="1">
      <c r="A10" s="28">
        <v>1</v>
      </c>
      <c r="B10" s="28"/>
      <c r="C10" s="257">
        <v>2</v>
      </c>
      <c r="D10" s="257"/>
      <c r="E10" s="257"/>
      <c r="F10" s="28">
        <v>3</v>
      </c>
      <c r="G10" s="28">
        <v>4</v>
      </c>
      <c r="H10" s="128"/>
      <c r="I10" s="129">
        <v>5</v>
      </c>
      <c r="J10" s="252">
        <v>7</v>
      </c>
      <c r="K10" s="252"/>
      <c r="L10" s="252"/>
      <c r="M10" s="129">
        <v>9</v>
      </c>
      <c r="N10" s="129"/>
      <c r="O10" s="129">
        <v>11</v>
      </c>
      <c r="P10" s="129">
        <v>12</v>
      </c>
      <c r="Q10" s="252">
        <v>13</v>
      </c>
      <c r="R10" s="252"/>
      <c r="S10" s="253">
        <v>14</v>
      </c>
      <c r="T10" s="253"/>
      <c r="U10" s="127">
        <v>15</v>
      </c>
      <c r="V10" s="253">
        <v>16</v>
      </c>
      <c r="W10" s="253"/>
      <c r="X10" s="127">
        <v>17</v>
      </c>
      <c r="Y10" s="127">
        <v>18</v>
      </c>
      <c r="Z10" s="8"/>
      <c r="AA10" s="8"/>
      <c r="AB10" s="8"/>
      <c r="AC10" s="8"/>
    </row>
    <row r="11" spans="1:29" ht="15.75">
      <c r="A11" s="254" t="s">
        <v>26</v>
      </c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6"/>
      <c r="Z11" s="8"/>
      <c r="AA11" s="8"/>
      <c r="AB11" s="8"/>
      <c r="AC11" s="8"/>
    </row>
    <row r="12" spans="1:29" ht="24" customHeight="1">
      <c r="A12" s="44"/>
      <c r="B12" s="21"/>
      <c r="C12" s="237" t="s">
        <v>27</v>
      </c>
      <c r="D12" s="237"/>
      <c r="E12" s="45" t="s">
        <v>87</v>
      </c>
      <c r="F12" s="44">
        <v>4</v>
      </c>
      <c r="G12" s="197">
        <v>0</v>
      </c>
      <c r="H12" s="124"/>
      <c r="I12" s="44">
        <v>4</v>
      </c>
      <c r="J12" s="44">
        <v>0</v>
      </c>
      <c r="K12" s="44"/>
      <c r="L12" s="44">
        <v>0</v>
      </c>
      <c r="M12" s="45" t="s">
        <v>28</v>
      </c>
      <c r="N12" s="45"/>
      <c r="O12" s="45" t="s">
        <v>28</v>
      </c>
      <c r="P12" s="44">
        <v>0</v>
      </c>
      <c r="Q12" s="45" t="s">
        <v>28</v>
      </c>
      <c r="R12" s="164" t="s">
        <v>84</v>
      </c>
      <c r="S12" s="45" t="s">
        <v>28</v>
      </c>
      <c r="T12" s="45" t="s">
        <v>28</v>
      </c>
      <c r="U12" s="45" t="s">
        <v>28</v>
      </c>
      <c r="V12" s="45" t="s">
        <v>28</v>
      </c>
      <c r="W12" s="45" t="s">
        <v>28</v>
      </c>
      <c r="X12" s="45" t="s">
        <v>28</v>
      </c>
      <c r="Y12" s="45" t="s">
        <v>28</v>
      </c>
      <c r="Z12" s="8"/>
      <c r="AA12" s="8"/>
      <c r="AB12" s="8"/>
      <c r="AC12" s="8"/>
    </row>
    <row r="13" spans="1:29" ht="21.75" customHeight="1" thickBot="1">
      <c r="A13" s="206" t="s">
        <v>133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8"/>
      <c r="Z13" s="8"/>
      <c r="AA13" s="8"/>
      <c r="AB13" s="8"/>
      <c r="AC13" s="8"/>
    </row>
    <row r="14" spans="1:29" ht="27" customHeight="1" thickTop="1" thickBot="1">
      <c r="A14" s="25"/>
      <c r="B14" s="21"/>
      <c r="C14" s="237" t="s">
        <v>116</v>
      </c>
      <c r="D14" s="237"/>
      <c r="E14" s="25" t="s">
        <v>87</v>
      </c>
      <c r="F14" s="134">
        <f>SUM(H14,V14)</f>
        <v>80</v>
      </c>
      <c r="G14" s="132">
        <f>P14+X14</f>
        <v>7</v>
      </c>
      <c r="H14" s="125">
        <f>I14+J14+K14+M14+O14</f>
        <v>60</v>
      </c>
      <c r="I14" s="25">
        <v>35</v>
      </c>
      <c r="J14" s="25"/>
      <c r="K14" s="25">
        <v>7</v>
      </c>
      <c r="L14" s="25">
        <v>8</v>
      </c>
      <c r="M14" s="25">
        <v>18</v>
      </c>
      <c r="N14" s="25">
        <v>25</v>
      </c>
      <c r="O14" s="25"/>
      <c r="P14" s="22">
        <v>6</v>
      </c>
      <c r="Q14" s="163" t="s">
        <v>32</v>
      </c>
      <c r="R14" s="25" t="s">
        <v>28</v>
      </c>
      <c r="S14" s="25" t="s">
        <v>28</v>
      </c>
      <c r="T14" s="48"/>
      <c r="U14" s="49" t="s">
        <v>28</v>
      </c>
      <c r="V14" s="25">
        <v>20</v>
      </c>
      <c r="W14" s="25">
        <v>8</v>
      </c>
      <c r="X14" s="50">
        <v>1</v>
      </c>
      <c r="Y14" s="46" t="s">
        <v>31</v>
      </c>
      <c r="Z14" s="8"/>
      <c r="AA14" s="8"/>
      <c r="AB14" s="8"/>
      <c r="AC14" s="8"/>
    </row>
    <row r="15" spans="1:29" ht="33" customHeight="1" thickTop="1" thickBot="1">
      <c r="A15" s="25"/>
      <c r="B15" s="21"/>
      <c r="C15" s="238" t="s">
        <v>33</v>
      </c>
      <c r="D15" s="238"/>
      <c r="E15" s="21" t="s">
        <v>97</v>
      </c>
      <c r="F15" s="134">
        <v>30</v>
      </c>
      <c r="G15" s="132">
        <v>4</v>
      </c>
      <c r="H15" s="125">
        <f>I15+M15</f>
        <v>30</v>
      </c>
      <c r="I15" s="21">
        <v>15</v>
      </c>
      <c r="J15" s="21"/>
      <c r="K15" s="21"/>
      <c r="L15" s="21"/>
      <c r="M15" s="21">
        <v>15</v>
      </c>
      <c r="N15" s="21">
        <v>25</v>
      </c>
      <c r="O15" s="21"/>
      <c r="P15" s="22">
        <v>4</v>
      </c>
      <c r="Q15" s="163" t="s">
        <v>32</v>
      </c>
      <c r="R15" s="45"/>
      <c r="S15" s="21" t="s">
        <v>34</v>
      </c>
      <c r="T15" s="21"/>
      <c r="U15" s="50" t="s">
        <v>28</v>
      </c>
      <c r="V15" s="21" t="s">
        <v>34</v>
      </c>
      <c r="W15" s="21"/>
      <c r="X15" s="50" t="s">
        <v>28</v>
      </c>
      <c r="Y15" s="21"/>
      <c r="Z15" s="8"/>
      <c r="AA15" s="8"/>
      <c r="AB15" s="8"/>
      <c r="AC15" s="8"/>
    </row>
    <row r="16" spans="1:29" ht="19.5" customHeight="1" thickTop="1" thickBot="1">
      <c r="A16" s="249" t="s">
        <v>35</v>
      </c>
      <c r="B16" s="250"/>
      <c r="C16" s="250"/>
      <c r="D16" s="250"/>
      <c r="E16" s="251"/>
      <c r="F16" s="130">
        <f>SUM(F14:F15)</f>
        <v>110</v>
      </c>
      <c r="G16" s="130">
        <f>SUM(G14:G15)</f>
        <v>11</v>
      </c>
      <c r="H16" s="51">
        <f>SUM(H14:H15)</f>
        <v>90</v>
      </c>
      <c r="I16" s="51">
        <f>SUM(I14:I15)</f>
        <v>50</v>
      </c>
      <c r="J16" s="51">
        <f>SUM(J14:J15)</f>
        <v>0</v>
      </c>
      <c r="K16" s="51">
        <f>K14+K15</f>
        <v>7</v>
      </c>
      <c r="L16" s="51"/>
      <c r="M16" s="51">
        <f>SUM(M14:M15)</f>
        <v>33</v>
      </c>
      <c r="N16" s="51"/>
      <c r="O16" s="51"/>
      <c r="P16" s="51">
        <f>SUM(P14:P15)</f>
        <v>10</v>
      </c>
      <c r="Q16" s="51"/>
      <c r="R16" s="52"/>
      <c r="S16" s="51"/>
      <c r="T16" s="51"/>
      <c r="U16" s="51"/>
      <c r="V16" s="51">
        <f>SUM(V14:V15)</f>
        <v>20</v>
      </c>
      <c r="W16" s="51"/>
      <c r="X16" s="51">
        <f>SUM(X14:X15)</f>
        <v>1</v>
      </c>
      <c r="Y16" s="51"/>
      <c r="Z16" s="8"/>
      <c r="AA16" s="8"/>
      <c r="AB16" s="8"/>
      <c r="AC16" s="8"/>
    </row>
    <row r="17" spans="1:29" ht="21" customHeight="1" thickTop="1" thickBot="1">
      <c r="A17" s="239" t="s">
        <v>134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8"/>
      <c r="AA17" s="8"/>
      <c r="AB17" s="8"/>
      <c r="AC17" s="8"/>
    </row>
    <row r="18" spans="1:29" ht="35.25" customHeight="1" thickTop="1" thickBot="1">
      <c r="A18" s="26"/>
      <c r="B18" s="21"/>
      <c r="C18" s="248" t="s">
        <v>36</v>
      </c>
      <c r="D18" s="248"/>
      <c r="E18" s="21" t="s">
        <v>112</v>
      </c>
      <c r="F18" s="199">
        <f>SUM(I18,J18,K18,M18,O18,S18,V18)</f>
        <v>110</v>
      </c>
      <c r="G18" s="200">
        <v>8</v>
      </c>
      <c r="H18" s="125">
        <f>I18+J18+K18+M18+O18</f>
        <v>70</v>
      </c>
      <c r="I18" s="21">
        <v>10</v>
      </c>
      <c r="J18" s="21">
        <v>34</v>
      </c>
      <c r="K18" s="21">
        <v>26</v>
      </c>
      <c r="L18" s="201">
        <v>8</v>
      </c>
      <c r="M18" s="21"/>
      <c r="N18" s="21"/>
      <c r="O18" s="21"/>
      <c r="P18" s="53">
        <v>6</v>
      </c>
      <c r="Q18" s="202" t="s">
        <v>32</v>
      </c>
      <c r="R18" s="26"/>
      <c r="S18" s="44"/>
      <c r="T18" s="26"/>
      <c r="U18" s="55"/>
      <c r="V18" s="44">
        <v>40</v>
      </c>
      <c r="W18" s="44">
        <v>4</v>
      </c>
      <c r="X18" s="55">
        <v>2</v>
      </c>
      <c r="Y18" s="46" t="s">
        <v>31</v>
      </c>
      <c r="Z18" s="8"/>
      <c r="AA18" s="8"/>
      <c r="AB18" s="8"/>
      <c r="AC18" s="8"/>
    </row>
    <row r="19" spans="1:29" ht="19.5" customHeight="1" thickTop="1" thickBot="1">
      <c r="A19" s="234" t="s">
        <v>35</v>
      </c>
      <c r="B19" s="235"/>
      <c r="C19" s="235"/>
      <c r="D19" s="235"/>
      <c r="E19" s="236"/>
      <c r="F19" s="130">
        <f>SUM(F18:F18)</f>
        <v>110</v>
      </c>
      <c r="G19" s="130">
        <f>SUM(G18:G18)</f>
        <v>8</v>
      </c>
      <c r="H19" s="51">
        <f>H18</f>
        <v>70</v>
      </c>
      <c r="I19" s="51">
        <f>I18</f>
        <v>10</v>
      </c>
      <c r="J19" s="51">
        <f>J18</f>
        <v>34</v>
      </c>
      <c r="K19" s="51">
        <f>SUM(K18:K18)</f>
        <v>26</v>
      </c>
      <c r="L19" s="51"/>
      <c r="M19" s="51">
        <f>SUM(M18:M18)</f>
        <v>0</v>
      </c>
      <c r="N19" s="51"/>
      <c r="O19" s="51">
        <f>SUM(O18:O18)</f>
        <v>0</v>
      </c>
      <c r="P19" s="51">
        <f>SUM(P18:P18)</f>
        <v>6</v>
      </c>
      <c r="Q19" s="51"/>
      <c r="R19" s="51"/>
      <c r="S19" s="51">
        <f>SUM(S18:S18)</f>
        <v>0</v>
      </c>
      <c r="T19" s="51"/>
      <c r="U19" s="51">
        <f>SUM(U18:U18)</f>
        <v>0</v>
      </c>
      <c r="V19" s="51">
        <f>SUM(V18:V18)</f>
        <v>40</v>
      </c>
      <c r="W19" s="51"/>
      <c r="X19" s="51">
        <f>SUM(X18:X18)</f>
        <v>2</v>
      </c>
      <c r="Y19" s="51"/>
      <c r="Z19" s="8"/>
      <c r="AA19" s="8"/>
      <c r="AB19" s="8"/>
      <c r="AC19" s="8"/>
    </row>
    <row r="20" spans="1:29" ht="19.5" customHeight="1" thickTop="1" thickBot="1">
      <c r="A20" s="239" t="s">
        <v>132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8"/>
      <c r="AA20" s="8"/>
      <c r="AB20" s="8"/>
      <c r="AC20" s="8"/>
    </row>
    <row r="21" spans="1:29" ht="40.15" customHeight="1" thickTop="1" thickBot="1">
      <c r="A21" s="21"/>
      <c r="B21" s="21"/>
      <c r="C21" s="243" t="s">
        <v>120</v>
      </c>
      <c r="D21" s="244"/>
      <c r="E21" s="21" t="s">
        <v>99</v>
      </c>
      <c r="F21" s="131">
        <f>SUM(I21,J21,M21,O21,S21,V21)</f>
        <v>30</v>
      </c>
      <c r="G21" s="132">
        <f>SUM(P21,U21,X21)</f>
        <v>3</v>
      </c>
      <c r="H21" s="125">
        <f>I21+J21+M21+O21</f>
        <v>30</v>
      </c>
      <c r="I21" s="21">
        <v>10</v>
      </c>
      <c r="J21" s="21"/>
      <c r="K21" s="21"/>
      <c r="L21" s="21"/>
      <c r="M21" s="21">
        <v>20</v>
      </c>
      <c r="N21" s="21">
        <v>25</v>
      </c>
      <c r="O21" s="21"/>
      <c r="P21" s="53">
        <v>3</v>
      </c>
      <c r="Q21" s="21"/>
      <c r="R21" s="46" t="s">
        <v>31</v>
      </c>
      <c r="S21" s="21"/>
      <c r="T21" s="21"/>
      <c r="U21" s="50"/>
      <c r="V21" s="21"/>
      <c r="W21" s="21"/>
      <c r="X21" s="50"/>
      <c r="Y21" s="21"/>
      <c r="Z21" s="8"/>
      <c r="AA21" s="8"/>
      <c r="AB21" s="8"/>
      <c r="AC21" s="8"/>
    </row>
    <row r="22" spans="1:29" ht="56.65" customHeight="1" thickTop="1" thickBot="1">
      <c r="A22" s="21"/>
      <c r="B22" s="21"/>
      <c r="C22" s="243" t="s">
        <v>159</v>
      </c>
      <c r="D22" s="244"/>
      <c r="E22" s="25" t="s">
        <v>105</v>
      </c>
      <c r="F22" s="131">
        <f>SUM(I22,J22,M22,O22,S22,V22)</f>
        <v>20</v>
      </c>
      <c r="G22" s="132">
        <f>SUM(P22,U22,X22)</f>
        <v>1</v>
      </c>
      <c r="H22" s="125">
        <f>I22+J22+M22+O22</f>
        <v>20</v>
      </c>
      <c r="I22" s="21">
        <v>10</v>
      </c>
      <c r="J22" s="21"/>
      <c r="K22" s="21"/>
      <c r="L22" s="21"/>
      <c r="M22" s="21">
        <v>10</v>
      </c>
      <c r="N22" s="21">
        <v>25</v>
      </c>
      <c r="O22" s="21"/>
      <c r="P22" s="53">
        <v>1</v>
      </c>
      <c r="Q22" s="21"/>
      <c r="R22" s="46" t="s">
        <v>31</v>
      </c>
      <c r="S22" s="21"/>
      <c r="T22" s="21"/>
      <c r="U22" s="50"/>
      <c r="V22" s="21"/>
      <c r="W22" s="21"/>
      <c r="X22" s="50"/>
      <c r="Y22" s="21"/>
      <c r="Z22" s="8"/>
      <c r="AA22" s="8"/>
      <c r="AB22" s="8"/>
      <c r="AC22" s="8"/>
    </row>
    <row r="23" spans="1:29" ht="16.5" customHeight="1" thickTop="1" thickBot="1">
      <c r="A23" s="234" t="s">
        <v>35</v>
      </c>
      <c r="B23" s="235"/>
      <c r="C23" s="235"/>
      <c r="D23" s="235"/>
      <c r="E23" s="236"/>
      <c r="F23" s="130">
        <f>SUM(F21:F22)</f>
        <v>50</v>
      </c>
      <c r="G23" s="130">
        <f>SUM(G21:G22)</f>
        <v>4</v>
      </c>
      <c r="H23" s="51">
        <f>I23+J23+M23+O23</f>
        <v>50</v>
      </c>
      <c r="I23" s="51">
        <f>SUM(I21:I22)</f>
        <v>20</v>
      </c>
      <c r="J23" s="51">
        <f>SUM(J21:J22)</f>
        <v>0</v>
      </c>
      <c r="K23" s="51"/>
      <c r="L23" s="51"/>
      <c r="M23" s="51">
        <f>SUM(M21:M22)</f>
        <v>30</v>
      </c>
      <c r="N23" s="51"/>
      <c r="O23" s="51">
        <f>SUM(O21:O22)</f>
        <v>0</v>
      </c>
      <c r="P23" s="51">
        <f>SUM(P21:P22)</f>
        <v>4</v>
      </c>
      <c r="Q23" s="51"/>
      <c r="R23" s="51"/>
      <c r="S23" s="51">
        <f>SUM(S21:S22)</f>
        <v>0</v>
      </c>
      <c r="T23" s="51"/>
      <c r="U23" s="51">
        <f>SUM(U21:U22)</f>
        <v>0</v>
      </c>
      <c r="V23" s="51">
        <f>SUM(V21:V22)</f>
        <v>0</v>
      </c>
      <c r="W23" s="51"/>
      <c r="X23" s="51">
        <f>SUM(X21:X22)</f>
        <v>0</v>
      </c>
      <c r="Y23" s="51"/>
      <c r="Z23" s="8"/>
      <c r="AA23" s="8"/>
      <c r="AB23" s="8"/>
      <c r="AC23" s="8"/>
    </row>
    <row r="24" spans="1:29" ht="28.15" customHeight="1" thickTop="1" thickBot="1">
      <c r="A24" s="240" t="s">
        <v>37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2"/>
      <c r="Z24" s="8"/>
      <c r="AA24" s="8"/>
      <c r="AB24" s="8"/>
      <c r="AC24" s="8"/>
    </row>
    <row r="25" spans="1:29" ht="42.75" customHeight="1" thickTop="1" thickBot="1">
      <c r="A25" s="21"/>
      <c r="B25" s="21"/>
      <c r="C25" s="247" t="s">
        <v>38</v>
      </c>
      <c r="D25" s="247"/>
      <c r="E25" s="56" t="s">
        <v>90</v>
      </c>
      <c r="F25" s="131">
        <f>SUM(I25,J25,M25,O25,S25,V25)</f>
        <v>10</v>
      </c>
      <c r="G25" s="132">
        <f>SUM(P25,U25,X25)</f>
        <v>1</v>
      </c>
      <c r="H25" s="125">
        <f>I25+J25+M25+O25</f>
        <v>10</v>
      </c>
      <c r="I25" s="21">
        <v>5</v>
      </c>
      <c r="J25" s="21"/>
      <c r="K25" s="21"/>
      <c r="L25" s="21"/>
      <c r="M25" s="21">
        <v>5</v>
      </c>
      <c r="N25" s="21">
        <v>25</v>
      </c>
      <c r="O25" s="21"/>
      <c r="P25" s="53">
        <v>1</v>
      </c>
      <c r="Q25" s="21"/>
      <c r="R25" s="46" t="s">
        <v>31</v>
      </c>
      <c r="S25" s="21"/>
      <c r="T25" s="21"/>
      <c r="U25" s="50"/>
      <c r="V25" s="21"/>
      <c r="W25" s="21"/>
      <c r="X25" s="50"/>
      <c r="Y25" s="21"/>
      <c r="Z25" s="8"/>
      <c r="AA25" s="8"/>
      <c r="AB25" s="8"/>
      <c r="AC25" s="8"/>
    </row>
    <row r="26" spans="1:29" ht="42.75" customHeight="1" thickTop="1" thickBot="1">
      <c r="A26" s="21"/>
      <c r="B26" s="21"/>
      <c r="C26" s="238" t="s">
        <v>39</v>
      </c>
      <c r="D26" s="238"/>
      <c r="E26" s="21" t="s">
        <v>112</v>
      </c>
      <c r="F26" s="131">
        <f>SUM(I26,J26,M26,O26,S26,V26)</f>
        <v>20</v>
      </c>
      <c r="G26" s="133">
        <f>SUM(P26,U26,X26)</f>
        <v>2</v>
      </c>
      <c r="H26" s="125">
        <f>I26+M26</f>
        <v>20</v>
      </c>
      <c r="I26" s="21">
        <v>10</v>
      </c>
      <c r="J26" s="21"/>
      <c r="K26" s="21"/>
      <c r="L26" s="21"/>
      <c r="M26" s="21">
        <v>10</v>
      </c>
      <c r="N26" s="21">
        <v>25</v>
      </c>
      <c r="O26" s="21"/>
      <c r="P26" s="22">
        <v>2</v>
      </c>
      <c r="Q26" s="21"/>
      <c r="R26" s="46" t="s">
        <v>31</v>
      </c>
      <c r="S26" s="28" t="s">
        <v>28</v>
      </c>
      <c r="T26" s="28"/>
      <c r="U26" s="57" t="s">
        <v>28</v>
      </c>
      <c r="V26" s="28" t="s">
        <v>28</v>
      </c>
      <c r="W26" s="28"/>
      <c r="X26" s="57" t="s">
        <v>28</v>
      </c>
      <c r="Y26" s="28"/>
      <c r="Z26" s="8"/>
      <c r="AA26" s="8"/>
      <c r="AB26" s="8"/>
      <c r="AC26" s="8"/>
    </row>
    <row r="27" spans="1:29" ht="37.5" customHeight="1" thickTop="1" thickBot="1">
      <c r="A27" s="188"/>
      <c r="B27" s="189"/>
      <c r="C27" s="245" t="s">
        <v>71</v>
      </c>
      <c r="D27" s="246"/>
      <c r="E27" s="34" t="s">
        <v>158</v>
      </c>
      <c r="F27" s="134">
        <f>I27+J27+M27+O27</f>
        <v>20</v>
      </c>
      <c r="G27" s="132">
        <v>2</v>
      </c>
      <c r="H27" s="125">
        <f>I27+J27+M27+O27</f>
        <v>20</v>
      </c>
      <c r="I27" s="35">
        <v>10</v>
      </c>
      <c r="J27" s="35"/>
      <c r="K27" s="35"/>
      <c r="L27" s="35"/>
      <c r="M27" s="35">
        <v>10</v>
      </c>
      <c r="N27" s="35">
        <v>25</v>
      </c>
      <c r="O27" s="35"/>
      <c r="P27" s="39">
        <v>2</v>
      </c>
      <c r="Q27" s="35"/>
      <c r="R27" s="46" t="s">
        <v>31</v>
      </c>
      <c r="S27" s="35"/>
      <c r="T27" s="36"/>
      <c r="U27" s="37"/>
      <c r="V27" s="35"/>
      <c r="W27" s="35"/>
      <c r="X27" s="38"/>
      <c r="Y27" s="35"/>
      <c r="Z27" s="8"/>
      <c r="AA27" s="8"/>
      <c r="AB27" s="8"/>
      <c r="AC27" s="8"/>
    </row>
    <row r="28" spans="1:29" s="32" customFormat="1" ht="34.5" customHeight="1" thickTop="1" thickBot="1">
      <c r="A28" s="190"/>
      <c r="B28" s="25"/>
      <c r="C28" s="245" t="s">
        <v>76</v>
      </c>
      <c r="D28" s="246"/>
      <c r="E28" s="145" t="s">
        <v>77</v>
      </c>
      <c r="F28" s="131">
        <v>30</v>
      </c>
      <c r="G28" s="133">
        <v>2</v>
      </c>
      <c r="H28" s="125">
        <f>I28+M28</f>
        <v>30</v>
      </c>
      <c r="I28" s="35">
        <v>15</v>
      </c>
      <c r="J28" s="35"/>
      <c r="K28" s="35"/>
      <c r="L28" s="35"/>
      <c r="M28" s="35">
        <v>15</v>
      </c>
      <c r="N28" s="35">
        <v>25</v>
      </c>
      <c r="O28" s="40"/>
      <c r="P28" s="149">
        <v>2</v>
      </c>
      <c r="Q28" s="40" t="s">
        <v>28</v>
      </c>
      <c r="R28" s="46" t="s">
        <v>31</v>
      </c>
      <c r="S28" s="40"/>
      <c r="T28" s="41"/>
      <c r="U28" s="42"/>
      <c r="V28" s="40"/>
      <c r="W28" s="40"/>
      <c r="X28" s="43"/>
      <c r="Y28" s="40"/>
    </row>
    <row r="29" spans="1:29" ht="24.75" customHeight="1" thickTop="1" thickBot="1">
      <c r="A29" s="234" t="s">
        <v>35</v>
      </c>
      <c r="B29" s="235"/>
      <c r="C29" s="235"/>
      <c r="D29" s="235"/>
      <c r="E29" s="236"/>
      <c r="F29" s="130">
        <f>F25+F26+F27+F28</f>
        <v>80</v>
      </c>
      <c r="G29" s="130">
        <f>G25+G26+G27+G28</f>
        <v>7</v>
      </c>
      <c r="H29" s="51">
        <f>H25+H26+H27+H28</f>
        <v>80</v>
      </c>
      <c r="I29" s="51">
        <f>SUM(I25:I28)</f>
        <v>40</v>
      </c>
      <c r="J29" s="51">
        <f>SUM(J25:J26)</f>
        <v>0</v>
      </c>
      <c r="K29" s="51"/>
      <c r="L29" s="51"/>
      <c r="M29" s="51">
        <f>M25+M26+M27+M28</f>
        <v>40</v>
      </c>
      <c r="N29" s="51"/>
      <c r="O29" s="51">
        <f>SUM(O25:O26)</f>
        <v>0</v>
      </c>
      <c r="P29" s="51">
        <f>SUM(P25:P26)</f>
        <v>3</v>
      </c>
      <c r="Q29" s="51"/>
      <c r="R29" s="52"/>
      <c r="S29" s="52">
        <f>SUM(S25:S26)</f>
        <v>0</v>
      </c>
      <c r="T29" s="52"/>
      <c r="U29" s="52">
        <f>SUM(U25:U26)</f>
        <v>0</v>
      </c>
      <c r="V29" s="52">
        <f>SUM(V25:V26)</f>
        <v>0</v>
      </c>
      <c r="W29" s="52"/>
      <c r="X29" s="52">
        <f>SUM(X25:X26)</f>
        <v>0</v>
      </c>
      <c r="Y29" s="52"/>
      <c r="Z29" s="8"/>
      <c r="AA29" s="8"/>
      <c r="AB29" s="8"/>
      <c r="AC29" s="8"/>
    </row>
    <row r="30" spans="1:29" s="260" customFormat="1" ht="24.75" customHeight="1" thickTop="1" thickBo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</row>
    <row r="31" spans="1:29" ht="30.6" customHeight="1" thickTop="1" thickBot="1">
      <c r="A31" s="263" t="s">
        <v>40</v>
      </c>
      <c r="B31" s="264"/>
      <c r="C31" s="264"/>
      <c r="D31" s="264"/>
      <c r="E31" s="265"/>
      <c r="F31" s="150">
        <f>SUM(F16,F19,F23,F29)</f>
        <v>350</v>
      </c>
      <c r="G31" s="150">
        <f>SUM(G16,G19,G23,G29)</f>
        <v>30</v>
      </c>
      <c r="H31" s="151">
        <f>H16+H19+H23+H29</f>
        <v>290</v>
      </c>
      <c r="I31" s="151">
        <f>SUM(I16,I19,I23,I29)</f>
        <v>120</v>
      </c>
      <c r="J31" s="151">
        <f>J16+J19+J23+J29</f>
        <v>34</v>
      </c>
      <c r="K31" s="151">
        <f>K16+K19+K23+K29</f>
        <v>33</v>
      </c>
      <c r="L31" s="151"/>
      <c r="M31" s="151">
        <f>SUM(M16,M19,M23,M29)</f>
        <v>103</v>
      </c>
      <c r="N31" s="151"/>
      <c r="O31" s="151">
        <f>SUM(O16,O19,O23,O29)</f>
        <v>0</v>
      </c>
      <c r="P31" s="151">
        <f>SUM(P16,P19,P23,P29)</f>
        <v>23</v>
      </c>
      <c r="Q31" s="151"/>
      <c r="R31" s="151"/>
      <c r="S31" s="151">
        <f>SUM(S16,S19,S23,S29)</f>
        <v>0</v>
      </c>
      <c r="T31" s="151"/>
      <c r="U31" s="151">
        <f>SUM(U16,U19,U23,U29)</f>
        <v>0</v>
      </c>
      <c r="V31" s="151">
        <f>SUM(V16,V19,V23,V29)</f>
        <v>60</v>
      </c>
      <c r="W31" s="151"/>
      <c r="X31" s="151">
        <f>SUM(X16,X19,X23,X29)</f>
        <v>3</v>
      </c>
      <c r="Y31" s="151"/>
      <c r="Z31" s="8"/>
      <c r="AA31" s="8"/>
      <c r="AB31" s="8"/>
      <c r="AC31" s="8"/>
    </row>
    <row r="32" spans="1:29" ht="16.5" customHeight="1" thickTop="1">
      <c r="A32" s="266"/>
      <c r="B32" s="266"/>
      <c r="C32" s="266"/>
      <c r="D32" s="266"/>
      <c r="E32" s="266"/>
      <c r="F32" s="266"/>
      <c r="G32" s="266"/>
      <c r="H32" s="121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8"/>
      <c r="AA32" s="8"/>
      <c r="AB32" s="8"/>
      <c r="AC32" s="8"/>
    </row>
    <row r="33" spans="1:25" ht="62.25" customHeight="1">
      <c r="A33" s="262" t="s">
        <v>41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</row>
    <row r="34" spans="1:25" ht="57.75" customHeight="1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</row>
    <row r="35" spans="1:25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</row>
    <row r="36" spans="1:2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</row>
    <row r="37" spans="1:25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</row>
    <row r="38" spans="1:25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</row>
    <row r="39" spans="1:25">
      <c r="H39" s="122"/>
    </row>
  </sheetData>
  <mergeCells count="63">
    <mergeCell ref="A30:XFD30"/>
    <mergeCell ref="A34:Y34"/>
    <mergeCell ref="A33:Y33"/>
    <mergeCell ref="A31:E31"/>
    <mergeCell ref="A32:G32"/>
    <mergeCell ref="Q10:R10"/>
    <mergeCell ref="J10:L10"/>
    <mergeCell ref="S10:T10"/>
    <mergeCell ref="V10:W10"/>
    <mergeCell ref="C14:D14"/>
    <mergeCell ref="A11:Y11"/>
    <mergeCell ref="C10:E10"/>
    <mergeCell ref="A19:E19"/>
    <mergeCell ref="A23:E23"/>
    <mergeCell ref="C12:D12"/>
    <mergeCell ref="A29:E29"/>
    <mergeCell ref="C26:D26"/>
    <mergeCell ref="A20:Y20"/>
    <mergeCell ref="A17:Y17"/>
    <mergeCell ref="A24:Y24"/>
    <mergeCell ref="C21:D21"/>
    <mergeCell ref="C22:D22"/>
    <mergeCell ref="C28:D28"/>
    <mergeCell ref="C25:D25"/>
    <mergeCell ref="C27:D27"/>
    <mergeCell ref="C18:D18"/>
    <mergeCell ref="C15:D15"/>
    <mergeCell ref="A16:E16"/>
    <mergeCell ref="H7:R7"/>
    <mergeCell ref="H6:Y6"/>
    <mergeCell ref="Y8:Y9"/>
    <mergeCell ref="M8:M9"/>
    <mergeCell ref="K8:K9"/>
    <mergeCell ref="T8:T9"/>
    <mergeCell ref="W8:W9"/>
    <mergeCell ref="N8:N9"/>
    <mergeCell ref="Q8:R8"/>
    <mergeCell ref="J8:J9"/>
    <mergeCell ref="U8:U9"/>
    <mergeCell ref="S8:S9"/>
    <mergeCell ref="A1:E1"/>
    <mergeCell ref="O1:S1"/>
    <mergeCell ref="A2:E2"/>
    <mergeCell ref="O2:R2"/>
    <mergeCell ref="J5:L5"/>
    <mergeCell ref="I4:L4"/>
    <mergeCell ref="C4:G4"/>
    <mergeCell ref="B6:B9"/>
    <mergeCell ref="A13:Y13"/>
    <mergeCell ref="E6:E9"/>
    <mergeCell ref="X8:X9"/>
    <mergeCell ref="A6:A9"/>
    <mergeCell ref="G8:G9"/>
    <mergeCell ref="C6:D9"/>
    <mergeCell ref="F6:G7"/>
    <mergeCell ref="I8:I9"/>
    <mergeCell ref="L8:L9"/>
    <mergeCell ref="P8:P9"/>
    <mergeCell ref="O8:O9"/>
    <mergeCell ref="F8:F9"/>
    <mergeCell ref="S7:Y7"/>
    <mergeCell ref="V8:V9"/>
    <mergeCell ref="H8:H9"/>
  </mergeCells>
  <phoneticPr fontId="2" type="noConversion"/>
  <pageMargins left="0.19685039370078741" right="0.19685039370078741" top="0.19685039370078741" bottom="0.19685039370078741" header="0" footer="0"/>
  <pageSetup paperSize="9" scale="4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88"/>
  <sheetViews>
    <sheetView topLeftCell="A16" zoomScale="60" zoomScaleNormal="60" zoomScaleSheetLayoutView="70" workbookViewId="0">
      <selection activeCell="C16" sqref="C16:P18"/>
    </sheetView>
  </sheetViews>
  <sheetFormatPr defaultRowHeight="12.75"/>
  <cols>
    <col min="1" max="1" width="6.42578125" customWidth="1"/>
    <col min="2" max="2" width="11.7109375" customWidth="1"/>
    <col min="3" max="3" width="15.5703125" customWidth="1"/>
    <col min="4" max="4" width="17.7109375" customWidth="1"/>
    <col min="5" max="5" width="27" customWidth="1"/>
    <col min="8" max="8" width="11.42578125" bestFit="1" customWidth="1"/>
    <col min="11" max="11" width="11.42578125" customWidth="1"/>
    <col min="12" max="12" width="11.140625" customWidth="1"/>
    <col min="13" max="13" width="10" customWidth="1"/>
    <col min="14" max="14" width="11.7109375" customWidth="1"/>
    <col min="15" max="15" width="10.140625" customWidth="1"/>
    <col min="16" max="16" width="10.42578125" customWidth="1"/>
    <col min="17" max="17" width="10.7109375" customWidth="1"/>
    <col min="18" max="18" width="11.42578125" customWidth="1"/>
    <col min="19" max="19" width="10.140625" customWidth="1"/>
    <col min="21" max="21" width="10.140625" customWidth="1"/>
    <col min="22" max="22" width="10" customWidth="1"/>
    <col min="23" max="23" width="10.140625" customWidth="1"/>
    <col min="25" max="25" width="11.7109375" customWidth="1"/>
  </cols>
  <sheetData>
    <row r="1" spans="1:29" ht="14.25">
      <c r="A1" s="220" t="s">
        <v>0</v>
      </c>
      <c r="B1" s="220"/>
      <c r="C1" s="220"/>
      <c r="D1" s="220"/>
      <c r="E1" s="220"/>
      <c r="F1" s="20"/>
      <c r="G1" s="20"/>
      <c r="H1" s="20"/>
      <c r="I1" s="20"/>
      <c r="J1" s="20"/>
      <c r="K1" s="20"/>
      <c r="L1" s="20"/>
      <c r="M1" s="20"/>
      <c r="N1" s="20"/>
      <c r="O1" s="220"/>
      <c r="P1" s="220"/>
      <c r="Q1" s="220"/>
      <c r="R1" s="220"/>
      <c r="S1" s="220"/>
      <c r="T1" s="20"/>
      <c r="U1" s="7"/>
      <c r="V1" s="7"/>
      <c r="W1" s="7"/>
      <c r="X1" s="7"/>
      <c r="Y1" s="7"/>
      <c r="Z1" s="8"/>
      <c r="AA1" s="8"/>
      <c r="AB1" s="8"/>
      <c r="AC1" s="8"/>
    </row>
    <row r="2" spans="1:29" ht="12.75" customHeight="1">
      <c r="A2" s="221" t="s">
        <v>114</v>
      </c>
      <c r="B2" s="221"/>
      <c r="C2" s="221"/>
      <c r="D2" s="221"/>
      <c r="E2" s="221"/>
      <c r="F2" s="20"/>
      <c r="G2" s="20"/>
      <c r="H2" s="20"/>
      <c r="I2" s="20"/>
      <c r="J2" s="20"/>
      <c r="K2" s="20"/>
      <c r="L2" s="20"/>
      <c r="M2" s="20"/>
      <c r="N2" s="20"/>
      <c r="O2" s="220" t="s">
        <v>1</v>
      </c>
      <c r="P2" s="220"/>
      <c r="Q2" s="220"/>
      <c r="R2" s="220"/>
      <c r="S2" s="20"/>
      <c r="T2" s="20"/>
      <c r="U2" s="20"/>
      <c r="V2" s="7"/>
      <c r="W2" s="7"/>
      <c r="X2" s="7"/>
      <c r="Y2" s="7"/>
      <c r="Z2" s="8"/>
      <c r="AA2" s="8"/>
      <c r="AB2" s="8"/>
      <c r="AC2" s="8"/>
    </row>
    <row r="3" spans="1:29" ht="12" customHeight="1">
      <c r="A3" s="20"/>
      <c r="B3" s="20"/>
      <c r="C3" s="20"/>
      <c r="D3" s="20"/>
      <c r="E3" s="20"/>
      <c r="F3" s="334" t="s">
        <v>160</v>
      </c>
      <c r="G3" s="334"/>
      <c r="H3" s="334"/>
      <c r="I3" s="334"/>
      <c r="J3" s="334"/>
      <c r="K3" s="334"/>
      <c r="L3" s="334"/>
      <c r="M3" s="20"/>
      <c r="N3" s="20"/>
      <c r="O3" s="20"/>
      <c r="P3" s="20"/>
      <c r="Q3" s="20"/>
      <c r="R3" s="20"/>
      <c r="S3" s="20"/>
      <c r="T3" s="20"/>
      <c r="U3" s="20"/>
      <c r="V3" s="7"/>
      <c r="W3" s="7"/>
      <c r="X3" s="7"/>
      <c r="Y3" s="7"/>
      <c r="Z3" s="8"/>
      <c r="AA3" s="8"/>
      <c r="AB3" s="8"/>
      <c r="AC3" s="8"/>
    </row>
    <row r="4" spans="1:29" ht="14.25">
      <c r="A4" s="20"/>
      <c r="B4" s="20"/>
      <c r="C4" s="222"/>
      <c r="D4" s="222"/>
      <c r="E4" s="222"/>
      <c r="F4" s="222"/>
      <c r="G4" s="222"/>
      <c r="H4" s="33"/>
      <c r="I4" s="220" t="s">
        <v>110</v>
      </c>
      <c r="J4" s="220"/>
      <c r="K4" s="220"/>
      <c r="L4" s="220"/>
      <c r="O4" s="9"/>
      <c r="Q4" s="13"/>
      <c r="R4" s="16"/>
      <c r="S4" s="12"/>
      <c r="T4" s="20"/>
      <c r="U4" s="20"/>
      <c r="V4" s="7"/>
      <c r="W4" s="7"/>
      <c r="X4" s="7"/>
      <c r="Y4" s="7"/>
      <c r="Z4" s="8"/>
      <c r="AA4" s="8"/>
      <c r="AB4" s="8"/>
      <c r="AC4" s="8"/>
    </row>
    <row r="5" spans="1:29" ht="15" thickBot="1">
      <c r="A5" s="20"/>
      <c r="B5" s="20"/>
      <c r="C5" s="20"/>
      <c r="D5" s="20"/>
      <c r="E5" s="20"/>
      <c r="F5" s="20"/>
      <c r="G5" s="20"/>
      <c r="H5" s="20"/>
      <c r="I5" s="9"/>
      <c r="J5" s="9"/>
      <c r="K5" s="9"/>
      <c r="L5" s="9"/>
      <c r="M5" s="20"/>
      <c r="N5" s="20"/>
      <c r="O5" s="20"/>
      <c r="P5" s="20"/>
      <c r="Q5" s="20"/>
      <c r="R5" s="20"/>
      <c r="S5" s="20"/>
      <c r="T5" s="20"/>
      <c r="U5" s="20"/>
      <c r="V5" s="7"/>
      <c r="W5" s="7"/>
      <c r="X5" s="7"/>
      <c r="Y5" s="7"/>
      <c r="Z5" s="8"/>
      <c r="AA5" s="8"/>
      <c r="AB5" s="8"/>
      <c r="AC5" s="8"/>
    </row>
    <row r="6" spans="1:29" ht="15.75" customHeight="1" thickTop="1" thickBot="1">
      <c r="A6" s="248" t="s">
        <v>2</v>
      </c>
      <c r="B6" s="288"/>
      <c r="C6" s="248" t="s">
        <v>3</v>
      </c>
      <c r="D6" s="248"/>
      <c r="E6" s="248" t="s">
        <v>42</v>
      </c>
      <c r="F6" s="211" t="s">
        <v>5</v>
      </c>
      <c r="G6" s="211"/>
      <c r="H6" s="270" t="s">
        <v>141</v>
      </c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8"/>
      <c r="AA6" s="8"/>
      <c r="AB6" s="8"/>
      <c r="AC6" s="8"/>
    </row>
    <row r="7" spans="1:29" ht="13.15" customHeight="1" thickTop="1" thickBot="1">
      <c r="A7" s="248"/>
      <c r="B7" s="289"/>
      <c r="C7" s="248"/>
      <c r="D7" s="248"/>
      <c r="E7" s="248"/>
      <c r="F7" s="211"/>
      <c r="G7" s="211"/>
      <c r="H7" s="335" t="s">
        <v>6</v>
      </c>
      <c r="I7" s="336"/>
      <c r="J7" s="336"/>
      <c r="K7" s="336"/>
      <c r="L7" s="336"/>
      <c r="M7" s="336"/>
      <c r="N7" s="336"/>
      <c r="O7" s="336"/>
      <c r="P7" s="336"/>
      <c r="Q7" s="336"/>
      <c r="R7" s="337"/>
      <c r="S7" s="294" t="s">
        <v>7</v>
      </c>
      <c r="T7" s="295"/>
      <c r="U7" s="295"/>
      <c r="V7" s="295"/>
      <c r="W7" s="295"/>
      <c r="X7" s="295"/>
      <c r="Y7" s="296"/>
      <c r="Z7" s="8"/>
      <c r="AA7" s="8"/>
      <c r="AB7" s="8"/>
      <c r="AC7" s="8"/>
    </row>
    <row r="8" spans="1:29" ht="14.25" thickTop="1" thickBot="1">
      <c r="A8" s="248"/>
      <c r="B8" s="289"/>
      <c r="C8" s="248"/>
      <c r="D8" s="248"/>
      <c r="E8" s="248"/>
      <c r="F8" s="211" t="s">
        <v>8</v>
      </c>
      <c r="G8" s="211" t="s">
        <v>9</v>
      </c>
      <c r="H8" s="267" t="s">
        <v>139</v>
      </c>
      <c r="I8" s="306" t="s">
        <v>10</v>
      </c>
      <c r="J8" s="306" t="s">
        <v>11</v>
      </c>
      <c r="K8" s="341" t="s">
        <v>143</v>
      </c>
      <c r="L8" s="252" t="s">
        <v>12</v>
      </c>
      <c r="M8" s="306" t="s">
        <v>13</v>
      </c>
      <c r="N8" s="343" t="s">
        <v>14</v>
      </c>
      <c r="O8" s="306" t="s">
        <v>15</v>
      </c>
      <c r="P8" s="306" t="s">
        <v>16</v>
      </c>
      <c r="Q8" s="306" t="s">
        <v>17</v>
      </c>
      <c r="R8" s="306"/>
      <c r="S8" s="269" t="s">
        <v>18</v>
      </c>
      <c r="T8" s="253" t="s">
        <v>19</v>
      </c>
      <c r="U8" s="269" t="s">
        <v>20</v>
      </c>
      <c r="V8" s="269" t="s">
        <v>21</v>
      </c>
      <c r="W8" s="269" t="s">
        <v>19</v>
      </c>
      <c r="X8" s="269" t="s">
        <v>22</v>
      </c>
      <c r="Y8" s="269" t="s">
        <v>23</v>
      </c>
      <c r="Z8" s="8"/>
      <c r="AA8" s="8"/>
      <c r="AB8" s="8"/>
      <c r="AC8" s="8"/>
    </row>
    <row r="9" spans="1:29" ht="58.15" customHeight="1" thickTop="1" thickBot="1">
      <c r="A9" s="248"/>
      <c r="B9" s="290"/>
      <c r="C9" s="248"/>
      <c r="D9" s="248"/>
      <c r="E9" s="248"/>
      <c r="F9" s="211"/>
      <c r="G9" s="211"/>
      <c r="H9" s="268"/>
      <c r="I9" s="306"/>
      <c r="J9" s="306"/>
      <c r="K9" s="342"/>
      <c r="L9" s="252"/>
      <c r="M9" s="306"/>
      <c r="N9" s="344"/>
      <c r="O9" s="306"/>
      <c r="P9" s="306"/>
      <c r="Q9" s="142" t="s">
        <v>24</v>
      </c>
      <c r="R9" s="142" t="s">
        <v>25</v>
      </c>
      <c r="S9" s="269"/>
      <c r="T9" s="253"/>
      <c r="U9" s="269"/>
      <c r="V9" s="269"/>
      <c r="W9" s="269"/>
      <c r="X9" s="269"/>
      <c r="Y9" s="269"/>
      <c r="Z9" s="8"/>
      <c r="AA9" s="8"/>
      <c r="AB9" s="8"/>
      <c r="AC9" s="8"/>
    </row>
    <row r="10" spans="1:29" ht="13.5" thickTop="1">
      <c r="A10" s="21">
        <v>1</v>
      </c>
      <c r="B10" s="21"/>
      <c r="C10" s="248">
        <v>2</v>
      </c>
      <c r="D10" s="248"/>
      <c r="E10" s="248"/>
      <c r="F10" s="21">
        <v>3</v>
      </c>
      <c r="G10" s="21">
        <v>4</v>
      </c>
      <c r="H10" s="137"/>
      <c r="I10" s="142">
        <v>5</v>
      </c>
      <c r="J10" s="306">
        <v>7</v>
      </c>
      <c r="K10" s="306"/>
      <c r="L10" s="306"/>
      <c r="M10" s="142">
        <v>9</v>
      </c>
      <c r="N10" s="142"/>
      <c r="O10" s="142">
        <v>11</v>
      </c>
      <c r="P10" s="142">
        <v>12</v>
      </c>
      <c r="Q10" s="306">
        <v>13</v>
      </c>
      <c r="R10" s="306"/>
      <c r="S10" s="269">
        <v>14</v>
      </c>
      <c r="T10" s="269"/>
      <c r="U10" s="136">
        <v>15</v>
      </c>
      <c r="V10" s="269">
        <v>16</v>
      </c>
      <c r="W10" s="269"/>
      <c r="X10" s="136">
        <v>17</v>
      </c>
      <c r="Y10" s="136">
        <v>18</v>
      </c>
      <c r="Z10" s="8"/>
      <c r="AA10" s="8"/>
      <c r="AB10" s="8"/>
      <c r="AC10" s="8"/>
    </row>
    <row r="11" spans="1:29" ht="18" customHeight="1" thickBot="1">
      <c r="A11" s="206" t="s">
        <v>137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8"/>
      <c r="Z11" s="8"/>
      <c r="AA11" s="8"/>
      <c r="AB11" s="8"/>
      <c r="AC11" s="8"/>
    </row>
    <row r="12" spans="1:29" s="80" customFormat="1" ht="32.25" customHeight="1" thickTop="1" thickBot="1">
      <c r="A12" s="26"/>
      <c r="B12" s="21"/>
      <c r="C12" s="238" t="s">
        <v>115</v>
      </c>
      <c r="D12" s="238"/>
      <c r="E12" s="25" t="s">
        <v>111</v>
      </c>
      <c r="F12" s="138">
        <f>SUM(I12,J12,M12,O12,S12,V12)</f>
        <v>15</v>
      </c>
      <c r="G12" s="139">
        <f>SUM(P12,U12,X12)</f>
        <v>1</v>
      </c>
      <c r="H12" s="124">
        <f>I12+J12+M12+O12</f>
        <v>15</v>
      </c>
      <c r="I12" s="26">
        <v>10</v>
      </c>
      <c r="J12" s="26"/>
      <c r="K12" s="26"/>
      <c r="L12" s="26"/>
      <c r="M12" s="26">
        <v>5</v>
      </c>
      <c r="N12" s="26">
        <v>25</v>
      </c>
      <c r="O12" s="26"/>
      <c r="P12" s="62">
        <v>1</v>
      </c>
      <c r="Q12" s="44"/>
      <c r="R12" s="54" t="s">
        <v>31</v>
      </c>
      <c r="S12" s="27"/>
      <c r="T12" s="27"/>
      <c r="U12" s="58"/>
      <c r="V12" s="27"/>
      <c r="W12" s="27"/>
      <c r="X12" s="58"/>
      <c r="Y12" s="27"/>
      <c r="Z12" s="81"/>
      <c r="AA12" s="81"/>
      <c r="AB12" s="81"/>
      <c r="AC12" s="81"/>
    </row>
    <row r="13" spans="1:29" ht="22.5" customHeight="1" thickTop="1" thickBot="1">
      <c r="A13" s="26"/>
      <c r="B13" s="21"/>
      <c r="C13" s="286" t="s">
        <v>43</v>
      </c>
      <c r="D13" s="286"/>
      <c r="E13" s="21" t="s">
        <v>44</v>
      </c>
      <c r="F13" s="138">
        <f>SUM(I13,J13,M13,O13,S13,V13)</f>
        <v>30</v>
      </c>
      <c r="G13" s="139">
        <f>SUM(P13,U13,X13)</f>
        <v>2</v>
      </c>
      <c r="H13" s="124">
        <f t="shared" ref="H13" si="0">I13+J13+M13+O13</f>
        <v>30</v>
      </c>
      <c r="I13" s="26"/>
      <c r="J13" s="26">
        <v>30</v>
      </c>
      <c r="K13" s="26"/>
      <c r="L13" s="26">
        <v>20</v>
      </c>
      <c r="M13" s="26"/>
      <c r="N13" s="26"/>
      <c r="O13" s="26"/>
      <c r="P13" s="62">
        <v>2</v>
      </c>
      <c r="Q13" s="26"/>
      <c r="R13" s="165" t="s">
        <v>47</v>
      </c>
      <c r="S13" s="27" t="s">
        <v>28</v>
      </c>
      <c r="T13" s="27"/>
      <c r="U13" s="58" t="s">
        <v>28</v>
      </c>
      <c r="V13" s="27" t="s">
        <v>28</v>
      </c>
      <c r="W13" s="27"/>
      <c r="X13" s="58" t="s">
        <v>28</v>
      </c>
      <c r="Y13" s="27"/>
      <c r="Z13" s="8"/>
      <c r="AA13" s="8"/>
      <c r="AB13" s="8"/>
      <c r="AC13" s="8"/>
    </row>
    <row r="14" spans="1:29" ht="20.25" customHeight="1" thickTop="1" thickBot="1">
      <c r="A14" s="309" t="s">
        <v>35</v>
      </c>
      <c r="B14" s="310"/>
      <c r="C14" s="310"/>
      <c r="D14" s="310"/>
      <c r="E14" s="311"/>
      <c r="F14" s="130">
        <f>SUM(F12:F13)</f>
        <v>45</v>
      </c>
      <c r="G14" s="130">
        <f>SUM(G12:G13)</f>
        <v>3</v>
      </c>
      <c r="H14" s="59">
        <f>I14+J14+M14+O14</f>
        <v>45</v>
      </c>
      <c r="I14" s="59">
        <f>SUM(I12:I13)</f>
        <v>10</v>
      </c>
      <c r="J14" s="59">
        <f>SUM(J12:J13)</f>
        <v>30</v>
      </c>
      <c r="K14" s="59"/>
      <c r="L14" s="59"/>
      <c r="M14" s="59">
        <f>SUM(M12:M13)</f>
        <v>5</v>
      </c>
      <c r="N14" s="59"/>
      <c r="O14" s="59"/>
      <c r="P14" s="59">
        <f>SUM(P12:P13)</f>
        <v>3</v>
      </c>
      <c r="Q14" s="60"/>
      <c r="R14" s="60"/>
      <c r="S14" s="59"/>
      <c r="T14" s="59"/>
      <c r="U14" s="59"/>
      <c r="V14" s="59"/>
      <c r="W14" s="59"/>
      <c r="X14" s="59"/>
      <c r="Y14" s="59"/>
      <c r="Z14" s="8"/>
      <c r="AA14" s="8"/>
      <c r="AB14" s="8"/>
      <c r="AC14" s="8"/>
    </row>
    <row r="15" spans="1:29" ht="21.75" customHeight="1" thickTop="1" thickBot="1">
      <c r="A15" s="239" t="s">
        <v>136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8"/>
      <c r="AA15" s="8"/>
      <c r="AB15" s="8"/>
      <c r="AC15" s="8"/>
    </row>
    <row r="16" spans="1:29" ht="16.5" customHeight="1" thickTop="1" thickBot="1">
      <c r="A16" s="280"/>
      <c r="B16" s="326"/>
      <c r="C16" s="330" t="s">
        <v>45</v>
      </c>
      <c r="D16" s="331"/>
      <c r="E16" s="247" t="s">
        <v>92</v>
      </c>
      <c r="F16" s="276">
        <f>I16+J16+K16+M16</f>
        <v>50</v>
      </c>
      <c r="G16" s="277">
        <v>4</v>
      </c>
      <c r="H16" s="304">
        <f>I16+J16+K16+M16+O16</f>
        <v>50</v>
      </c>
      <c r="I16" s="280">
        <v>25</v>
      </c>
      <c r="J16" s="280"/>
      <c r="K16" s="280">
        <v>10</v>
      </c>
      <c r="L16" s="247">
        <v>8</v>
      </c>
      <c r="M16" s="280">
        <v>15</v>
      </c>
      <c r="N16" s="280">
        <v>25</v>
      </c>
      <c r="O16" s="280"/>
      <c r="P16" s="278">
        <v>4</v>
      </c>
      <c r="Q16" s="338" t="s">
        <v>32</v>
      </c>
      <c r="R16" s="273"/>
      <c r="S16" s="297" t="s">
        <v>30</v>
      </c>
      <c r="T16" s="297"/>
      <c r="U16" s="328" t="s">
        <v>30</v>
      </c>
      <c r="V16" s="297" t="s">
        <v>30</v>
      </c>
      <c r="W16" s="297"/>
      <c r="X16" s="328" t="s">
        <v>30</v>
      </c>
      <c r="Y16" s="297"/>
      <c r="Z16" s="8"/>
      <c r="AA16" s="8"/>
      <c r="AB16" s="8"/>
      <c r="AC16" s="8"/>
    </row>
    <row r="17" spans="1:29" ht="16.5" customHeight="1" thickTop="1" thickBot="1">
      <c r="A17" s="281"/>
      <c r="B17" s="327"/>
      <c r="C17" s="332"/>
      <c r="D17" s="333"/>
      <c r="E17" s="275"/>
      <c r="F17" s="276"/>
      <c r="G17" s="277"/>
      <c r="H17" s="305"/>
      <c r="I17" s="281"/>
      <c r="J17" s="281"/>
      <c r="K17" s="281"/>
      <c r="L17" s="275"/>
      <c r="M17" s="281"/>
      <c r="N17" s="281"/>
      <c r="O17" s="281"/>
      <c r="P17" s="279"/>
      <c r="Q17" s="338"/>
      <c r="R17" s="274"/>
      <c r="S17" s="298"/>
      <c r="T17" s="298"/>
      <c r="U17" s="329"/>
      <c r="V17" s="298"/>
      <c r="W17" s="298"/>
      <c r="X17" s="329"/>
      <c r="Y17" s="298"/>
      <c r="Z17" s="8"/>
      <c r="AA17" s="8"/>
      <c r="AB17" s="8"/>
      <c r="AC17" s="8"/>
    </row>
    <row r="18" spans="1:29" ht="30" customHeight="1" thickTop="1" thickBot="1">
      <c r="A18" s="61"/>
      <c r="B18" s="21"/>
      <c r="C18" s="238" t="s">
        <v>36</v>
      </c>
      <c r="D18" s="238"/>
      <c r="E18" s="27" t="s">
        <v>112</v>
      </c>
      <c r="F18" s="138">
        <f>SUM(I18,J18,M18,O18,S18,V18)</f>
        <v>20</v>
      </c>
      <c r="G18" s="144">
        <f>SUM(P18,U18,X18)</f>
        <v>1</v>
      </c>
      <c r="H18" s="153">
        <f>I17+J17+M17+O17</f>
        <v>0</v>
      </c>
      <c r="I18" s="26"/>
      <c r="J18" s="26"/>
      <c r="K18" s="26"/>
      <c r="L18" s="44"/>
      <c r="M18" s="26"/>
      <c r="N18" s="26"/>
      <c r="O18" s="26"/>
      <c r="P18" s="62">
        <v>0</v>
      </c>
      <c r="Q18" s="26"/>
      <c r="R18" s="26"/>
      <c r="S18" s="26"/>
      <c r="T18" s="26"/>
      <c r="U18" s="55"/>
      <c r="V18" s="26">
        <v>20</v>
      </c>
      <c r="W18" s="44">
        <v>4</v>
      </c>
      <c r="X18" s="55">
        <v>1</v>
      </c>
      <c r="Y18" s="54" t="s">
        <v>31</v>
      </c>
      <c r="Z18" s="8"/>
      <c r="AA18" s="8"/>
      <c r="AB18" s="8"/>
      <c r="AC18" s="8"/>
    </row>
    <row r="19" spans="1:29" ht="46.5" customHeight="1" thickTop="1" thickBot="1">
      <c r="A19" s="61"/>
      <c r="B19" s="117"/>
      <c r="C19" s="299" t="s">
        <v>131</v>
      </c>
      <c r="D19" s="300"/>
      <c r="E19" s="44" t="s">
        <v>147</v>
      </c>
      <c r="F19" s="191">
        <v>25</v>
      </c>
      <c r="G19" s="144">
        <v>2</v>
      </c>
      <c r="H19" s="124">
        <f>I19+J19+K19+M19+O19</f>
        <v>25</v>
      </c>
      <c r="I19" s="44">
        <v>10</v>
      </c>
      <c r="J19" s="26"/>
      <c r="K19" s="26">
        <v>6</v>
      </c>
      <c r="L19" s="44">
        <v>8</v>
      </c>
      <c r="M19" s="44">
        <v>9</v>
      </c>
      <c r="N19" s="26">
        <v>25</v>
      </c>
      <c r="O19" s="26"/>
      <c r="P19" s="193">
        <v>2</v>
      </c>
      <c r="Q19" s="118"/>
      <c r="R19" s="54" t="s">
        <v>31</v>
      </c>
      <c r="S19" s="27"/>
      <c r="T19" s="27"/>
      <c r="U19" s="58"/>
      <c r="V19" s="27"/>
      <c r="W19" s="27"/>
      <c r="X19" s="58"/>
      <c r="Y19" s="27"/>
      <c r="Z19" s="8"/>
      <c r="AA19" s="8"/>
      <c r="AB19" s="8"/>
      <c r="AC19" s="8"/>
    </row>
    <row r="20" spans="1:29" ht="22.15" customHeight="1" thickTop="1" thickBot="1">
      <c r="A20" s="61"/>
      <c r="B20" s="63"/>
      <c r="C20" s="301" t="s">
        <v>155</v>
      </c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3"/>
      <c r="Z20" s="8"/>
      <c r="AA20" s="8"/>
      <c r="AB20" s="8"/>
      <c r="AC20" s="8"/>
    </row>
    <row r="21" spans="1:29" s="15" customFormat="1" ht="33.75" customHeight="1" thickTop="1" thickBot="1">
      <c r="A21" s="64"/>
      <c r="B21" s="61"/>
      <c r="C21" s="316" t="s">
        <v>66</v>
      </c>
      <c r="D21" s="317"/>
      <c r="E21" s="26" t="s">
        <v>98</v>
      </c>
      <c r="F21" s="134">
        <v>20</v>
      </c>
      <c r="G21" s="132">
        <v>1</v>
      </c>
      <c r="H21" s="124">
        <f>I21+J21+K21+M21+O21</f>
        <v>20</v>
      </c>
      <c r="I21" s="44">
        <v>8</v>
      </c>
      <c r="J21" s="44"/>
      <c r="K21" s="44">
        <v>3</v>
      </c>
      <c r="L21" s="44">
        <v>8</v>
      </c>
      <c r="M21" s="44">
        <v>9</v>
      </c>
      <c r="N21" s="44">
        <v>25</v>
      </c>
      <c r="O21" s="24"/>
      <c r="P21" s="154">
        <v>1</v>
      </c>
      <c r="Q21" s="30"/>
      <c r="R21" s="54" t="s">
        <v>31</v>
      </c>
      <c r="S21" s="30"/>
      <c r="T21" s="30"/>
      <c r="U21" s="68"/>
      <c r="V21" s="30"/>
      <c r="W21" s="30"/>
      <c r="X21" s="68"/>
      <c r="Y21" s="69"/>
      <c r="Z21" s="14"/>
      <c r="AA21" s="14"/>
      <c r="AB21" s="14"/>
      <c r="AC21" s="14"/>
    </row>
    <row r="22" spans="1:29" s="15" customFormat="1" ht="19.5" customHeight="1" thickTop="1" thickBot="1">
      <c r="A22" s="64"/>
      <c r="B22" s="61"/>
      <c r="C22" s="291" t="s">
        <v>156</v>
      </c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3"/>
      <c r="Z22" s="14"/>
      <c r="AA22" s="14"/>
      <c r="AB22" s="14"/>
      <c r="AC22" s="14"/>
    </row>
    <row r="23" spans="1:29" s="15" customFormat="1" ht="39.75" customHeight="1" thickTop="1" thickBot="1">
      <c r="A23" s="64"/>
      <c r="B23" s="61"/>
      <c r="C23" s="299" t="s">
        <v>126</v>
      </c>
      <c r="D23" s="300"/>
      <c r="E23" s="21" t="s">
        <v>94</v>
      </c>
      <c r="F23" s="134">
        <v>30</v>
      </c>
      <c r="G23" s="132">
        <v>3</v>
      </c>
      <c r="H23" s="124">
        <f>I23+J23+K23+M23+O23</f>
        <v>30</v>
      </c>
      <c r="I23" s="44">
        <v>12</v>
      </c>
      <c r="J23" s="44"/>
      <c r="K23" s="44">
        <v>6</v>
      </c>
      <c r="L23" s="44">
        <v>8</v>
      </c>
      <c r="M23" s="44">
        <v>12</v>
      </c>
      <c r="N23" s="44">
        <v>25</v>
      </c>
      <c r="O23" s="24"/>
      <c r="P23" s="192">
        <v>3</v>
      </c>
      <c r="Q23" s="26"/>
      <c r="R23" s="54" t="s">
        <v>31</v>
      </c>
      <c r="S23" s="26"/>
      <c r="T23" s="26"/>
      <c r="U23" s="55"/>
      <c r="V23" s="26"/>
      <c r="W23" s="26"/>
      <c r="X23" s="55"/>
      <c r="Y23" s="26"/>
      <c r="Z23" s="14"/>
      <c r="AA23" s="14"/>
      <c r="AB23" s="14"/>
      <c r="AC23" s="14"/>
    </row>
    <row r="24" spans="1:29" s="15" customFormat="1" ht="42.75" customHeight="1" thickTop="1" thickBot="1">
      <c r="A24" s="64"/>
      <c r="B24" s="61"/>
      <c r="C24" s="299" t="s">
        <v>123</v>
      </c>
      <c r="D24" s="300"/>
      <c r="E24" s="146" t="s">
        <v>153</v>
      </c>
      <c r="F24" s="134">
        <v>60</v>
      </c>
      <c r="G24" s="132">
        <v>4</v>
      </c>
      <c r="H24" s="124">
        <f>I24+J24+K24+M24+O24</f>
        <v>40</v>
      </c>
      <c r="I24" s="44">
        <v>12</v>
      </c>
      <c r="J24" s="44"/>
      <c r="K24" s="44">
        <v>6</v>
      </c>
      <c r="L24" s="44">
        <v>8</v>
      </c>
      <c r="M24" s="44">
        <v>22</v>
      </c>
      <c r="N24" s="44">
        <v>25</v>
      </c>
      <c r="O24" s="24"/>
      <c r="P24" s="193">
        <v>3</v>
      </c>
      <c r="Q24" s="21"/>
      <c r="R24" s="54" t="s">
        <v>31</v>
      </c>
      <c r="S24" s="21"/>
      <c r="T24" s="21"/>
      <c r="U24" s="50"/>
      <c r="V24" s="21">
        <v>20</v>
      </c>
      <c r="W24" s="25">
        <v>8</v>
      </c>
      <c r="X24" s="50">
        <v>1</v>
      </c>
      <c r="Y24" s="54" t="s">
        <v>31</v>
      </c>
      <c r="Z24" s="14"/>
      <c r="AA24" s="14"/>
      <c r="AB24" s="14"/>
      <c r="AC24" s="14"/>
    </row>
    <row r="25" spans="1:29" s="15" customFormat="1" ht="35.25" customHeight="1" thickTop="1" thickBot="1">
      <c r="A25" s="25"/>
      <c r="B25" s="61"/>
      <c r="C25" s="299" t="s">
        <v>125</v>
      </c>
      <c r="D25" s="300"/>
      <c r="E25" s="146" t="s">
        <v>148</v>
      </c>
      <c r="F25" s="134">
        <v>50</v>
      </c>
      <c r="G25" s="132">
        <v>4</v>
      </c>
      <c r="H25" s="124">
        <f>I25+J25+K25+M25+O25</f>
        <v>30</v>
      </c>
      <c r="I25" s="44">
        <v>8</v>
      </c>
      <c r="J25" s="44"/>
      <c r="K25" s="44">
        <v>6</v>
      </c>
      <c r="L25" s="44">
        <v>8</v>
      </c>
      <c r="M25" s="44">
        <v>16</v>
      </c>
      <c r="N25" s="44">
        <v>25</v>
      </c>
      <c r="O25" s="24"/>
      <c r="P25" s="193">
        <v>3</v>
      </c>
      <c r="Q25" s="21"/>
      <c r="R25" s="54" t="s">
        <v>31</v>
      </c>
      <c r="S25" s="21"/>
      <c r="T25" s="21"/>
      <c r="U25" s="50"/>
      <c r="V25" s="21">
        <v>20</v>
      </c>
      <c r="W25" s="25">
        <v>8</v>
      </c>
      <c r="X25" s="50">
        <v>1</v>
      </c>
      <c r="Y25" s="54" t="s">
        <v>31</v>
      </c>
      <c r="Z25" s="14"/>
      <c r="AA25" s="14"/>
      <c r="AB25" s="14"/>
      <c r="AC25" s="14"/>
    </row>
    <row r="26" spans="1:29" ht="19.5" customHeight="1" thickTop="1" thickBot="1">
      <c r="A26" s="21"/>
      <c r="B26" s="21"/>
      <c r="C26" s="315" t="s">
        <v>35</v>
      </c>
      <c r="D26" s="315"/>
      <c r="E26" s="315"/>
      <c r="F26" s="130">
        <f>F16+F18+F19+F21+F23+F24+F25</f>
        <v>255</v>
      </c>
      <c r="G26" s="130">
        <f>G16+G18+G19+G21+G23+G24+G25</f>
        <v>19</v>
      </c>
      <c r="H26" s="60">
        <f>H16+H18+H19+H21+H23+H24+H25</f>
        <v>195</v>
      </c>
      <c r="I26" s="60">
        <f>I16+I19+I21+I23+I24+I25</f>
        <v>75</v>
      </c>
      <c r="J26" s="60">
        <f>J16+J19+J21+J23+J24+J25</f>
        <v>0</v>
      </c>
      <c r="K26" s="60">
        <f>K16+K19+K21+K23+K24+K25</f>
        <v>37</v>
      </c>
      <c r="L26" s="60"/>
      <c r="M26" s="60">
        <f>SUM(M16:M25)</f>
        <v>83</v>
      </c>
      <c r="N26" s="60"/>
      <c r="O26" s="60">
        <f>SUM(O16:O25)</f>
        <v>0</v>
      </c>
      <c r="P26" s="194">
        <f>SUM(P16:P25)</f>
        <v>16</v>
      </c>
      <c r="Q26" s="60">
        <f>SUM(Q16:Q25)</f>
        <v>0</v>
      </c>
      <c r="R26" s="60"/>
      <c r="S26" s="60">
        <f>SUM(S16:S25)</f>
        <v>0</v>
      </c>
      <c r="T26" s="60">
        <f>SUM(T16:T25)</f>
        <v>0</v>
      </c>
      <c r="U26" s="60">
        <f>SUM(U16:U25)</f>
        <v>0</v>
      </c>
      <c r="V26" s="60">
        <f>V18+V24+V25</f>
        <v>60</v>
      </c>
      <c r="W26" s="60"/>
      <c r="X26" s="44">
        <f>SUM(X16:X25)</f>
        <v>3</v>
      </c>
      <c r="Y26" s="60">
        <f>SUM(Y16:Y25)</f>
        <v>0</v>
      </c>
      <c r="Z26" s="8"/>
      <c r="AA26" s="8"/>
      <c r="AB26" s="8"/>
      <c r="AC26" s="8"/>
    </row>
    <row r="27" spans="1:29" ht="20.100000000000001" customHeight="1" thickTop="1" thickBot="1">
      <c r="A27" s="239" t="s">
        <v>135</v>
      </c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8"/>
      <c r="AA27" s="8"/>
      <c r="AB27" s="8"/>
      <c r="AC27" s="8"/>
    </row>
    <row r="28" spans="1:29" ht="44.25" customHeight="1" thickTop="1" thickBot="1">
      <c r="A28" s="21"/>
      <c r="B28" s="61"/>
      <c r="C28" s="286" t="s">
        <v>46</v>
      </c>
      <c r="D28" s="287"/>
      <c r="E28" s="26" t="s">
        <v>93</v>
      </c>
      <c r="F28" s="131">
        <f>SUM(I28,J28,M28,O28,S28,V28)</f>
        <v>10</v>
      </c>
      <c r="G28" s="133">
        <f>SUM(P28,U28,X28)</f>
        <v>1</v>
      </c>
      <c r="H28" s="124">
        <f>I28+J28+M28+O28</f>
        <v>10</v>
      </c>
      <c r="I28" s="26"/>
      <c r="J28" s="26"/>
      <c r="K28" s="26"/>
      <c r="L28" s="26"/>
      <c r="M28" s="26">
        <v>10</v>
      </c>
      <c r="N28" s="26">
        <v>25</v>
      </c>
      <c r="O28" s="26"/>
      <c r="P28" s="62">
        <v>1</v>
      </c>
      <c r="Q28" s="27"/>
      <c r="R28" s="54" t="s">
        <v>47</v>
      </c>
      <c r="S28" s="27"/>
      <c r="T28" s="27"/>
      <c r="U28" s="58"/>
      <c r="V28" s="27"/>
      <c r="W28" s="27"/>
      <c r="X28" s="58"/>
      <c r="Y28" s="21"/>
      <c r="Z28" s="8"/>
      <c r="AA28" s="8"/>
      <c r="AB28" s="8"/>
      <c r="AC28" s="8"/>
    </row>
    <row r="29" spans="1:29" ht="39" customHeight="1" thickTop="1" thickBot="1">
      <c r="A29" s="21"/>
      <c r="B29" s="61"/>
      <c r="C29" s="307" t="s">
        <v>48</v>
      </c>
      <c r="D29" s="308"/>
      <c r="E29" s="25" t="s">
        <v>105</v>
      </c>
      <c r="F29" s="131">
        <f>SUM(I29,J29,M29,O29,S29,V29)</f>
        <v>25</v>
      </c>
      <c r="G29" s="133">
        <f>SUM(P29,U29,X29)</f>
        <v>2</v>
      </c>
      <c r="H29" s="124">
        <f t="shared" ref="H29:H30" si="1">I29+J29+M29+O29</f>
        <v>25</v>
      </c>
      <c r="I29" s="26">
        <v>15</v>
      </c>
      <c r="J29" s="26">
        <v>10</v>
      </c>
      <c r="K29" s="26"/>
      <c r="L29" s="26">
        <v>15</v>
      </c>
      <c r="M29" s="26"/>
      <c r="N29" s="26"/>
      <c r="O29" s="26"/>
      <c r="P29" s="62">
        <v>2</v>
      </c>
      <c r="Q29" s="27"/>
      <c r="R29" s="54" t="s">
        <v>31</v>
      </c>
      <c r="S29" s="27"/>
      <c r="T29" s="27"/>
      <c r="U29" s="58"/>
      <c r="V29" s="27"/>
      <c r="W29" s="27"/>
      <c r="X29" s="58"/>
      <c r="Y29" s="21"/>
      <c r="Z29" s="8"/>
      <c r="AA29" s="8"/>
      <c r="AB29" s="8"/>
      <c r="AC29" s="8"/>
    </row>
    <row r="30" spans="1:29" ht="29.25" customHeight="1" thickTop="1" thickBot="1">
      <c r="A30" s="21"/>
      <c r="B30" s="61"/>
      <c r="C30" s="307" t="s">
        <v>121</v>
      </c>
      <c r="D30" s="308"/>
      <c r="E30" s="26" t="s">
        <v>98</v>
      </c>
      <c r="F30" s="131">
        <f>SUM(I30,J30,M30,O30,S30,V30)</f>
        <v>30</v>
      </c>
      <c r="G30" s="133">
        <f>SUM(P30,U30,X30)</f>
        <v>3</v>
      </c>
      <c r="H30" s="124">
        <f t="shared" si="1"/>
        <v>30</v>
      </c>
      <c r="I30" s="26">
        <v>15</v>
      </c>
      <c r="J30" s="26"/>
      <c r="K30" s="26"/>
      <c r="L30" s="26"/>
      <c r="M30" s="26">
        <v>15</v>
      </c>
      <c r="N30" s="26">
        <v>25</v>
      </c>
      <c r="O30" s="26"/>
      <c r="P30" s="62">
        <v>3</v>
      </c>
      <c r="Q30" s="163" t="s">
        <v>32</v>
      </c>
      <c r="R30" s="45"/>
      <c r="S30" s="27"/>
      <c r="T30" s="27"/>
      <c r="U30" s="58"/>
      <c r="V30" s="27"/>
      <c r="W30" s="27"/>
      <c r="X30" s="58"/>
      <c r="Y30" s="27"/>
      <c r="Z30" s="8"/>
      <c r="AA30" s="8"/>
      <c r="AB30" s="8"/>
      <c r="AC30" s="8"/>
    </row>
    <row r="31" spans="1:29" ht="19.5" customHeight="1" thickTop="1" thickBot="1">
      <c r="A31" s="312" t="s">
        <v>35</v>
      </c>
      <c r="B31" s="313"/>
      <c r="C31" s="313"/>
      <c r="D31" s="313"/>
      <c r="E31" s="314"/>
      <c r="F31" s="130">
        <f>SUM(F28:F30)</f>
        <v>65</v>
      </c>
      <c r="G31" s="130">
        <f>SUM(G28:G30)</f>
        <v>6</v>
      </c>
      <c r="H31" s="60">
        <f>H28+H29+H30</f>
        <v>65</v>
      </c>
      <c r="I31" s="60">
        <f>SUM(I28:I30)</f>
        <v>30</v>
      </c>
      <c r="J31" s="60">
        <f>SUM(J28:J30)</f>
        <v>10</v>
      </c>
      <c r="K31" s="60"/>
      <c r="L31" s="60"/>
      <c r="M31" s="60">
        <f>SUM(M28:M30)</f>
        <v>25</v>
      </c>
      <c r="N31" s="60"/>
      <c r="O31" s="78" t="s">
        <v>49</v>
      </c>
      <c r="P31" s="60">
        <f>SUM(P28:P30)</f>
        <v>6</v>
      </c>
      <c r="Q31" s="59"/>
      <c r="R31" s="59"/>
      <c r="S31" s="59">
        <f>SUM(S28:S30)</f>
        <v>0</v>
      </c>
      <c r="T31" s="70"/>
      <c r="U31" s="59">
        <f>SUM(U28:U30)</f>
        <v>0</v>
      </c>
      <c r="V31" s="59">
        <f>SUM(V28:V30)</f>
        <v>0</v>
      </c>
      <c r="W31" s="59"/>
      <c r="X31" s="59">
        <f>SUM(X28:X30)</f>
        <v>0</v>
      </c>
      <c r="Y31" s="59"/>
      <c r="Z31" s="8"/>
      <c r="AA31" s="8"/>
      <c r="AB31" s="8"/>
      <c r="AC31" s="8"/>
    </row>
    <row r="32" spans="1:29" ht="28.15" customHeight="1" thickTop="1" thickBot="1">
      <c r="A32" s="240" t="s">
        <v>37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2"/>
      <c r="Z32" s="8"/>
      <c r="AA32" s="8"/>
      <c r="AB32" s="8"/>
      <c r="AC32" s="8"/>
    </row>
    <row r="33" spans="1:29" ht="42.75" customHeight="1" thickTop="1" thickBot="1">
      <c r="A33" s="21"/>
      <c r="B33" s="61"/>
      <c r="C33" s="247" t="s">
        <v>149</v>
      </c>
      <c r="D33" s="247"/>
      <c r="E33" s="26" t="s">
        <v>90</v>
      </c>
      <c r="F33" s="134">
        <f>SUM(I33,J33,M33,O33,S33,V33)</f>
        <v>20</v>
      </c>
      <c r="G33" s="132">
        <f>SUM(P33,U33,X33)</f>
        <v>2</v>
      </c>
      <c r="H33" s="155">
        <f>I33+J33+M33+O33</f>
        <v>20</v>
      </c>
      <c r="I33" s="156">
        <v>10</v>
      </c>
      <c r="J33" s="156"/>
      <c r="K33" s="156"/>
      <c r="L33" s="156"/>
      <c r="M33" s="156">
        <v>10</v>
      </c>
      <c r="N33" s="156">
        <v>25</v>
      </c>
      <c r="O33" s="156"/>
      <c r="P33" s="157">
        <v>2</v>
      </c>
      <c r="Q33" s="71"/>
      <c r="R33" s="54" t="s">
        <v>31</v>
      </c>
      <c r="S33" s="71"/>
      <c r="T33" s="71"/>
      <c r="U33" s="72"/>
      <c r="V33" s="71"/>
      <c r="W33" s="71"/>
      <c r="X33" s="72"/>
      <c r="Y33" s="71"/>
      <c r="Z33" s="8"/>
      <c r="AA33" s="8"/>
      <c r="AB33" s="8"/>
      <c r="AC33" s="8"/>
    </row>
    <row r="34" spans="1:29" ht="18.75" customHeight="1" thickTop="1" thickBot="1">
      <c r="A34" s="312" t="s">
        <v>35</v>
      </c>
      <c r="B34" s="313"/>
      <c r="C34" s="313"/>
      <c r="D34" s="313"/>
      <c r="E34" s="314"/>
      <c r="F34" s="130">
        <f>SUM(F33:F33)</f>
        <v>20</v>
      </c>
      <c r="G34" s="130">
        <f>SUM(G33:G33)</f>
        <v>2</v>
      </c>
      <c r="H34" s="60">
        <f>H33</f>
        <v>20</v>
      </c>
      <c r="I34" s="60">
        <f>SUM(I33:I33)</f>
        <v>10</v>
      </c>
      <c r="J34" s="60">
        <f>SUM(J33:J33)</f>
        <v>0</v>
      </c>
      <c r="K34" s="60"/>
      <c r="L34" s="60"/>
      <c r="M34" s="60">
        <f>SUM(M33:M33)</f>
        <v>10</v>
      </c>
      <c r="N34" s="60"/>
      <c r="O34" s="60">
        <f>SUM(O33:O33)</f>
        <v>0</v>
      </c>
      <c r="P34" s="60">
        <f>SUM(P33:P33)</f>
        <v>2</v>
      </c>
      <c r="Q34" s="59"/>
      <c r="R34" s="59"/>
      <c r="S34" s="59">
        <f>SUM(S33:S33)</f>
        <v>0</v>
      </c>
      <c r="T34" s="73"/>
      <c r="U34" s="74">
        <f>SUM(U33:U33)</f>
        <v>0</v>
      </c>
      <c r="V34" s="59">
        <f>SUM(V33:V33)</f>
        <v>0</v>
      </c>
      <c r="W34" s="59"/>
      <c r="X34" s="59">
        <f>SUM(X33:X33)</f>
        <v>0</v>
      </c>
      <c r="Y34" s="59"/>
      <c r="Z34" s="8"/>
      <c r="AA34" s="8"/>
      <c r="AB34" s="8"/>
      <c r="AC34" s="8"/>
    </row>
    <row r="35" spans="1:29" ht="34.5" customHeight="1" thickTop="1" thickBot="1">
      <c r="A35" s="325" t="s">
        <v>50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325"/>
      <c r="Z35" s="8"/>
      <c r="AA35" s="8"/>
      <c r="AB35" s="8"/>
      <c r="AC35" s="8"/>
    </row>
    <row r="36" spans="1:29" ht="40.5" customHeight="1" thickTop="1" thickBot="1">
      <c r="A36" s="75"/>
      <c r="B36" s="61"/>
      <c r="C36" s="322" t="s">
        <v>51</v>
      </c>
      <c r="D36" s="44" t="s">
        <v>52</v>
      </c>
      <c r="E36" s="44" t="s">
        <v>94</v>
      </c>
      <c r="F36" s="134">
        <f>SUM(I36,J36,M36,O36,S36,V36)</f>
        <v>10</v>
      </c>
      <c r="G36" s="132">
        <f>SUM(P36,U36,X36)</f>
        <v>1</v>
      </c>
      <c r="H36" s="124">
        <f>I36+J36+M36+O36</f>
        <v>10</v>
      </c>
      <c r="I36" s="44">
        <v>5</v>
      </c>
      <c r="J36" s="44">
        <v>5</v>
      </c>
      <c r="K36" s="44"/>
      <c r="L36" s="44">
        <v>20</v>
      </c>
      <c r="M36" s="44"/>
      <c r="N36" s="44"/>
      <c r="O36" s="44"/>
      <c r="P36" s="62">
        <v>1</v>
      </c>
      <c r="Q36" s="44"/>
      <c r="R36" s="165" t="s">
        <v>84</v>
      </c>
      <c r="S36" s="44" t="s">
        <v>30</v>
      </c>
      <c r="T36" s="44"/>
      <c r="U36" s="76" t="s">
        <v>30</v>
      </c>
      <c r="V36" s="77"/>
      <c r="W36" s="44"/>
      <c r="X36" s="76"/>
      <c r="Y36" s="44"/>
      <c r="Z36" s="8"/>
      <c r="AA36" s="8"/>
      <c r="AB36" s="8"/>
      <c r="AC36" s="8"/>
    </row>
    <row r="37" spans="1:29" ht="30.75" customHeight="1" thickTop="1" thickBot="1">
      <c r="A37" s="75"/>
      <c r="B37" s="61"/>
      <c r="C37" s="323"/>
      <c r="D37" s="44" t="s">
        <v>53</v>
      </c>
      <c r="E37" s="44" t="s">
        <v>88</v>
      </c>
      <c r="F37" s="134">
        <f>SUM(I37,J37,M37,O37,S37,V37)</f>
        <v>10</v>
      </c>
      <c r="G37" s="132">
        <f>SUM(P37,U37,X37)</f>
        <v>1</v>
      </c>
      <c r="H37" s="124">
        <f t="shared" ref="H37:H39" si="2">I37+J37+M37+O37</f>
        <v>10</v>
      </c>
      <c r="I37" s="44">
        <v>5</v>
      </c>
      <c r="J37" s="44">
        <v>5</v>
      </c>
      <c r="K37" s="44"/>
      <c r="L37" s="44">
        <v>20</v>
      </c>
      <c r="M37" s="44"/>
      <c r="N37" s="44"/>
      <c r="O37" s="44"/>
      <c r="P37" s="62">
        <v>1</v>
      </c>
      <c r="Q37" s="44"/>
      <c r="R37" s="165" t="s">
        <v>84</v>
      </c>
      <c r="S37" s="44" t="s">
        <v>30</v>
      </c>
      <c r="T37" s="44"/>
      <c r="U37" s="76"/>
      <c r="V37" s="77"/>
      <c r="W37" s="44"/>
      <c r="X37" s="76"/>
      <c r="Y37" s="44"/>
      <c r="Z37" s="8"/>
      <c r="AA37" s="8"/>
      <c r="AB37" s="8"/>
      <c r="AC37" s="8"/>
    </row>
    <row r="38" spans="1:29" ht="25.5" customHeight="1" thickTop="1" thickBot="1">
      <c r="A38" s="75"/>
      <c r="B38" s="61"/>
      <c r="C38" s="323"/>
      <c r="D38" s="44" t="s">
        <v>54</v>
      </c>
      <c r="E38" s="44" t="s">
        <v>55</v>
      </c>
      <c r="F38" s="134">
        <f>SUM(I38,J38,M38,O38,S38,V38)</f>
        <v>20</v>
      </c>
      <c r="G38" s="132">
        <f>SUM(P38,U38,X38)</f>
        <v>1</v>
      </c>
      <c r="H38" s="124">
        <f t="shared" si="2"/>
        <v>20</v>
      </c>
      <c r="I38" s="44">
        <v>10</v>
      </c>
      <c r="J38" s="44">
        <v>10</v>
      </c>
      <c r="K38" s="44"/>
      <c r="L38" s="44">
        <v>20</v>
      </c>
      <c r="M38" s="44"/>
      <c r="N38" s="44"/>
      <c r="O38" s="44"/>
      <c r="P38" s="62">
        <v>1</v>
      </c>
      <c r="Q38" s="44"/>
      <c r="R38" s="165" t="s">
        <v>47</v>
      </c>
      <c r="S38" s="44" t="s">
        <v>30</v>
      </c>
      <c r="T38" s="44"/>
      <c r="U38" s="76"/>
      <c r="V38" s="77"/>
      <c r="W38" s="44"/>
      <c r="X38" s="76"/>
      <c r="Y38" s="44"/>
      <c r="Z38" s="8"/>
      <c r="AA38" s="8"/>
      <c r="AB38" s="8"/>
      <c r="AC38" s="8"/>
    </row>
    <row r="39" spans="1:29" ht="39" customHeight="1" thickTop="1" thickBot="1">
      <c r="A39" s="75"/>
      <c r="B39" s="61"/>
      <c r="C39" s="324"/>
      <c r="D39" s="44" t="s">
        <v>56</v>
      </c>
      <c r="E39" s="44" t="s">
        <v>96</v>
      </c>
      <c r="F39" s="134">
        <f>SUM(I39,J39,M39,O39,S39,V39)</f>
        <v>20</v>
      </c>
      <c r="G39" s="132">
        <f>SUM(P39,U39,X39)</f>
        <v>1</v>
      </c>
      <c r="H39" s="124">
        <f t="shared" si="2"/>
        <v>0</v>
      </c>
      <c r="I39" s="44"/>
      <c r="J39" s="44"/>
      <c r="K39" s="44"/>
      <c r="L39" s="44"/>
      <c r="M39" s="44"/>
      <c r="N39" s="44"/>
      <c r="O39" s="44"/>
      <c r="P39" s="62"/>
      <c r="Q39" s="44"/>
      <c r="R39" s="165" t="s">
        <v>84</v>
      </c>
      <c r="S39" s="44"/>
      <c r="T39" s="44"/>
      <c r="U39" s="76"/>
      <c r="V39" s="44">
        <v>20</v>
      </c>
      <c r="W39" s="44">
        <v>4</v>
      </c>
      <c r="X39" s="55">
        <v>1</v>
      </c>
      <c r="Y39" s="165" t="s">
        <v>84</v>
      </c>
      <c r="Z39" s="8"/>
      <c r="AA39" s="8"/>
      <c r="AB39" s="8"/>
      <c r="AC39" s="8"/>
    </row>
    <row r="40" spans="1:29" ht="26.25" customHeight="1" thickTop="1" thickBot="1">
      <c r="A40" s="318" t="s">
        <v>57</v>
      </c>
      <c r="B40" s="319"/>
      <c r="C40" s="320"/>
      <c r="D40" s="320"/>
      <c r="E40" s="321"/>
      <c r="F40" s="158">
        <f>SUM(F36:F39)</f>
        <v>60</v>
      </c>
      <c r="G40" s="158">
        <f>SUM(G36:G39)</f>
        <v>4</v>
      </c>
      <c r="H40" s="60">
        <f>H36+H37+H38+H39</f>
        <v>40</v>
      </c>
      <c r="I40" s="60">
        <f>SUM(I36:I39)</f>
        <v>20</v>
      </c>
      <c r="J40" s="60">
        <f>SUM(J36:J39)</f>
        <v>20</v>
      </c>
      <c r="K40" s="60"/>
      <c r="L40" s="60"/>
      <c r="M40" s="60">
        <f>SUM(M36:M39)</f>
        <v>0</v>
      </c>
      <c r="N40" s="60"/>
      <c r="O40" s="78" t="s">
        <v>49</v>
      </c>
      <c r="P40" s="60">
        <f>SUM(P36:P39)</f>
        <v>3</v>
      </c>
      <c r="Q40" s="60"/>
      <c r="R40" s="60"/>
      <c r="S40" s="60">
        <f>SUM(S36:S39)</f>
        <v>0</v>
      </c>
      <c r="T40" s="60"/>
      <c r="U40" s="60">
        <f>SUM(U36:U39)</f>
        <v>0</v>
      </c>
      <c r="V40" s="60">
        <f>SUM(V36:V39)</f>
        <v>20</v>
      </c>
      <c r="W40" s="60"/>
      <c r="X40" s="60">
        <f>SUM(X36:X39)</f>
        <v>1</v>
      </c>
      <c r="Y40" s="60"/>
      <c r="Z40" s="8"/>
      <c r="AA40" s="8"/>
      <c r="AB40" s="8"/>
      <c r="AC40" s="8"/>
    </row>
    <row r="41" spans="1:29" ht="1.5" customHeight="1" thickTop="1" thickBot="1">
      <c r="A41" s="147"/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40"/>
      <c r="Z41" s="8"/>
      <c r="AA41" s="8"/>
      <c r="AB41" s="8"/>
      <c r="AC41" s="8"/>
    </row>
    <row r="42" spans="1:29" s="19" customFormat="1" ht="22.5" customHeight="1" thickTop="1" thickBot="1">
      <c r="A42" s="283" t="s">
        <v>58</v>
      </c>
      <c r="B42" s="284"/>
      <c r="C42" s="284"/>
      <c r="D42" s="284"/>
      <c r="E42" s="285"/>
      <c r="F42" s="159">
        <f>SUM(F14,F26,F31,F34)</f>
        <v>385</v>
      </c>
      <c r="G42" s="159">
        <f>SUM(G14,G26,G31,G34)</f>
        <v>30</v>
      </c>
      <c r="H42" s="160">
        <f>H14+H26+H31+H34</f>
        <v>325</v>
      </c>
      <c r="I42" s="161">
        <f>SUM(I14,I26,I31,I34)</f>
        <v>125</v>
      </c>
      <c r="J42" s="161">
        <f>SUM(J14,J26,J31,J34)</f>
        <v>40</v>
      </c>
      <c r="K42" s="161"/>
      <c r="L42" s="161"/>
      <c r="M42" s="161">
        <f>SUM(M14,M26,M31,M34)</f>
        <v>123</v>
      </c>
      <c r="N42" s="161"/>
      <c r="O42" s="161" t="s">
        <v>30</v>
      </c>
      <c r="P42" s="161">
        <f>SUM(P14,P26,P31,P34)</f>
        <v>27</v>
      </c>
      <c r="Q42" s="162"/>
      <c r="R42" s="162"/>
      <c r="S42" s="161">
        <f>SUM(S14,S26,S31,S34)</f>
        <v>0</v>
      </c>
      <c r="T42" s="161"/>
      <c r="U42" s="161">
        <f>SUM(U14,U26,U31,U34)</f>
        <v>0</v>
      </c>
      <c r="V42" s="161">
        <f>SUM(V14,V26,V31,V34)</f>
        <v>60</v>
      </c>
      <c r="W42" s="161"/>
      <c r="X42" s="161">
        <f>SUM(X14,X26,X31,X34)</f>
        <v>3</v>
      </c>
      <c r="Y42" s="162"/>
      <c r="Z42" s="18"/>
      <c r="AA42" s="18"/>
      <c r="AB42" s="18"/>
      <c r="AC42" s="18"/>
    </row>
    <row r="43" spans="1:29" s="84" customFormat="1" ht="18" customHeight="1" thickTop="1">
      <c r="A43" s="282"/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82"/>
      <c r="U43" s="82"/>
      <c r="V43" s="82"/>
      <c r="W43" s="82"/>
      <c r="X43" s="82"/>
      <c r="Y43" s="82"/>
      <c r="Z43" s="83"/>
      <c r="AA43" s="83"/>
      <c r="AB43" s="83"/>
      <c r="AC43" s="83"/>
    </row>
    <row r="44" spans="1:29" s="11" customFormat="1" ht="18">
      <c r="A44" s="272" t="s">
        <v>59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</row>
    <row r="45" spans="1:29" ht="3" customHeight="1">
      <c r="A45" s="10"/>
      <c r="B45" s="10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"/>
      <c r="AA45" s="8"/>
      <c r="AB45" s="8"/>
      <c r="AC45" s="8"/>
    </row>
    <row r="46" spans="1:29" ht="18">
      <c r="A46" s="272"/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</row>
    <row r="47" spans="1:29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</row>
    <row r="48" spans="1:29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</row>
    <row r="49" spans="1:2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</row>
    <row r="50" spans="1:2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</row>
    <row r="51" spans="1:2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</row>
    <row r="52" spans="1:2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</row>
    <row r="53" spans="1:2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</row>
    <row r="54" spans="1:2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</row>
    <row r="55" spans="1: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</row>
    <row r="56" spans="1:2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</row>
    <row r="57" spans="1: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</row>
    <row r="58" spans="1:2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</row>
    <row r="59" spans="1:2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</row>
    <row r="60" spans="1:2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spans="1: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spans="1: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</row>
    <row r="63" spans="1: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</row>
    <row r="64" spans="1: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</row>
    <row r="65" spans="1: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</row>
    <row r="66" spans="1: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</row>
    <row r="67" spans="1: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</row>
    <row r="68" spans="1: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</row>
    <row r="69" spans="1: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</row>
    <row r="70" spans="1: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</row>
    <row r="71" spans="1: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</row>
    <row r="72" spans="1: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</row>
    <row r="73" spans="1: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</row>
    <row r="74" spans="1: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</row>
    <row r="75" spans="1: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</row>
    <row r="76" spans="1: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</row>
    <row r="77" spans="1: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</row>
    <row r="78" spans="1: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</row>
    <row r="79" spans="1: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</row>
    <row r="80" spans="1: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</row>
    <row r="81" spans="1: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</row>
    <row r="82" spans="1: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</row>
    <row r="83" spans="1: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</row>
    <row r="84" spans="1: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</row>
    <row r="85" spans="1: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</row>
    <row r="86" spans="1: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</row>
    <row r="87" spans="1: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</row>
    <row r="88" spans="1: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</row>
  </sheetData>
  <mergeCells count="93">
    <mergeCell ref="B41:Y41"/>
    <mergeCell ref="A44:Y44"/>
    <mergeCell ref="C24:D24"/>
    <mergeCell ref="K8:K9"/>
    <mergeCell ref="K16:K17"/>
    <mergeCell ref="X16:X17"/>
    <mergeCell ref="T16:T17"/>
    <mergeCell ref="C10:E10"/>
    <mergeCell ref="J10:L10"/>
    <mergeCell ref="Q10:R10"/>
    <mergeCell ref="S10:T10"/>
    <mergeCell ref="A11:Y11"/>
    <mergeCell ref="C12:D12"/>
    <mergeCell ref="C13:D13"/>
    <mergeCell ref="A15:Y15"/>
    <mergeCell ref="N8:N9"/>
    <mergeCell ref="V8:V9"/>
    <mergeCell ref="Q16:Q17"/>
    <mergeCell ref="I16:I17"/>
    <mergeCell ref="M16:M17"/>
    <mergeCell ref="N16:N17"/>
    <mergeCell ref="O16:O17"/>
    <mergeCell ref="O1:S1"/>
    <mergeCell ref="A2:E2"/>
    <mergeCell ref="O2:R2"/>
    <mergeCell ref="A6:A9"/>
    <mergeCell ref="C6:D9"/>
    <mergeCell ref="E6:E9"/>
    <mergeCell ref="F6:G7"/>
    <mergeCell ref="F8:F9"/>
    <mergeCell ref="A1:E1"/>
    <mergeCell ref="F3:L3"/>
    <mergeCell ref="G8:G9"/>
    <mergeCell ref="I8:I9"/>
    <mergeCell ref="J8:J9"/>
    <mergeCell ref="L8:L9"/>
    <mergeCell ref="H7:R7"/>
    <mergeCell ref="C4:G4"/>
    <mergeCell ref="A34:E34"/>
    <mergeCell ref="A40:E40"/>
    <mergeCell ref="A32:Y32"/>
    <mergeCell ref="M8:M9"/>
    <mergeCell ref="O8:O9"/>
    <mergeCell ref="C36:C39"/>
    <mergeCell ref="C33:D33"/>
    <mergeCell ref="A35:Y35"/>
    <mergeCell ref="X8:X9"/>
    <mergeCell ref="B16:B17"/>
    <mergeCell ref="U16:U17"/>
    <mergeCell ref="V16:V17"/>
    <mergeCell ref="W16:W17"/>
    <mergeCell ref="C16:D17"/>
    <mergeCell ref="J16:J17"/>
    <mergeCell ref="P8:P9"/>
    <mergeCell ref="C29:D29"/>
    <mergeCell ref="A14:E14"/>
    <mergeCell ref="A31:E31"/>
    <mergeCell ref="C30:D30"/>
    <mergeCell ref="C26:E26"/>
    <mergeCell ref="C25:D25"/>
    <mergeCell ref="C21:D21"/>
    <mergeCell ref="B6:B9"/>
    <mergeCell ref="C22:Y22"/>
    <mergeCell ref="S7:Y7"/>
    <mergeCell ref="Y16:Y17"/>
    <mergeCell ref="C23:D23"/>
    <mergeCell ref="C20:Y20"/>
    <mergeCell ref="S16:S17"/>
    <mergeCell ref="C19:D19"/>
    <mergeCell ref="H16:H17"/>
    <mergeCell ref="L16:L17"/>
    <mergeCell ref="Q8:R8"/>
    <mergeCell ref="W8:W9"/>
    <mergeCell ref="Y8:Y9"/>
    <mergeCell ref="T8:T9"/>
    <mergeCell ref="S8:S9"/>
    <mergeCell ref="U8:U9"/>
    <mergeCell ref="I4:L4"/>
    <mergeCell ref="H8:H9"/>
    <mergeCell ref="V10:W10"/>
    <mergeCell ref="H6:Y6"/>
    <mergeCell ref="A46:Y46"/>
    <mergeCell ref="R16:R17"/>
    <mergeCell ref="C18:D18"/>
    <mergeCell ref="E16:E17"/>
    <mergeCell ref="F16:F17"/>
    <mergeCell ref="G16:G17"/>
    <mergeCell ref="P16:P17"/>
    <mergeCell ref="A16:A17"/>
    <mergeCell ref="A43:S43"/>
    <mergeCell ref="A42:E42"/>
    <mergeCell ref="A27:Y27"/>
    <mergeCell ref="C28:D28"/>
  </mergeCells>
  <phoneticPr fontId="2" type="noConversion"/>
  <pageMargins left="0.19685039370078741" right="0.19685039370078741" top="0.19685039370078741" bottom="0.19685039370078741" header="0" footer="0"/>
  <pageSetup paperSize="9" scale="5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J174"/>
  <sheetViews>
    <sheetView topLeftCell="A8" zoomScale="80" zoomScaleNormal="80" zoomScaleSheetLayoutView="100" workbookViewId="0">
      <selection activeCell="I26" sqref="I26:I27"/>
    </sheetView>
  </sheetViews>
  <sheetFormatPr defaultColWidth="9.140625" defaultRowHeight="11.25"/>
  <cols>
    <col min="1" max="1" width="3" style="2" customWidth="1"/>
    <col min="2" max="2" width="7.7109375" style="2" customWidth="1"/>
    <col min="3" max="3" width="12" style="2" customWidth="1"/>
    <col min="4" max="4" width="12.5703125" style="2" customWidth="1"/>
    <col min="5" max="5" width="16" style="2" customWidth="1"/>
    <col min="6" max="6" width="5.7109375" style="2" customWidth="1"/>
    <col min="7" max="8" width="5.140625" style="2" customWidth="1"/>
    <col min="9" max="9" width="4.7109375" style="2" customWidth="1"/>
    <col min="10" max="11" width="6.7109375" style="2" customWidth="1"/>
    <col min="12" max="12" width="8" style="2" customWidth="1"/>
    <col min="13" max="13" width="6.28515625" style="2" customWidth="1"/>
    <col min="14" max="14" width="7.7109375" style="2" customWidth="1"/>
    <col min="15" max="15" width="6.28515625" style="2" customWidth="1"/>
    <col min="16" max="16" width="6.140625" style="2" customWidth="1"/>
    <col min="17" max="17" width="9.140625" style="2" customWidth="1"/>
    <col min="18" max="18" width="8.42578125" style="2" customWidth="1"/>
    <col min="19" max="19" width="7" style="2" customWidth="1"/>
    <col min="20" max="20" width="7.42578125" style="2" customWidth="1"/>
    <col min="21" max="21" width="4.5703125" style="2" customWidth="1"/>
    <col min="22" max="23" width="6.140625" style="2" customWidth="1"/>
    <col min="24" max="24" width="7" style="2" customWidth="1"/>
    <col min="25" max="25" width="9.5703125" style="2" customWidth="1"/>
    <col min="26" max="16384" width="9.140625" style="2"/>
  </cols>
  <sheetData>
    <row r="1" spans="1:36">
      <c r="A1" s="378" t="s">
        <v>60</v>
      </c>
      <c r="B1" s="378"/>
      <c r="C1" s="378"/>
      <c r="D1" s="378"/>
      <c r="E1" s="378"/>
      <c r="F1" s="378"/>
      <c r="G1" s="378"/>
      <c r="H1" s="29"/>
      <c r="I1" s="29"/>
      <c r="J1" s="29"/>
      <c r="K1" s="29"/>
      <c r="L1" s="29"/>
      <c r="M1" s="29"/>
      <c r="N1" s="29"/>
      <c r="O1" s="378" t="s">
        <v>1</v>
      </c>
      <c r="P1" s="378"/>
      <c r="Q1" s="378"/>
      <c r="R1" s="378"/>
      <c r="S1" s="29"/>
      <c r="T1" s="98"/>
      <c r="U1" s="99"/>
      <c r="V1" s="99"/>
      <c r="W1" s="99"/>
      <c r="X1" s="99"/>
      <c r="Y1" s="99"/>
      <c r="Z1" s="1"/>
      <c r="AA1" s="1"/>
      <c r="AB1" s="1"/>
      <c r="AC1" s="1"/>
    </row>
    <row r="2" spans="1:36">
      <c r="A2" s="29"/>
      <c r="B2" s="29"/>
      <c r="C2" s="378" t="s">
        <v>114</v>
      </c>
      <c r="D2" s="378"/>
      <c r="E2" s="378"/>
      <c r="F2" s="378"/>
      <c r="G2" s="378" t="s">
        <v>160</v>
      </c>
      <c r="H2" s="378"/>
      <c r="I2" s="378"/>
      <c r="J2" s="378"/>
      <c r="K2" s="378"/>
      <c r="L2" s="378"/>
      <c r="M2" s="378"/>
      <c r="N2" s="29"/>
      <c r="O2" s="29"/>
      <c r="P2" s="378"/>
      <c r="Q2" s="378"/>
      <c r="R2" s="378"/>
      <c r="S2" s="378"/>
      <c r="T2" s="98"/>
      <c r="U2" s="99"/>
      <c r="V2" s="99"/>
      <c r="W2" s="99"/>
      <c r="X2" s="99"/>
      <c r="Y2" s="99"/>
      <c r="Z2" s="1"/>
      <c r="AA2" s="1"/>
      <c r="AB2" s="1"/>
      <c r="AC2" s="1"/>
    </row>
    <row r="3" spans="1:36">
      <c r="A3" s="378"/>
      <c r="B3" s="378"/>
      <c r="C3" s="378"/>
      <c r="D3" s="378"/>
      <c r="E3" s="378"/>
      <c r="F3" s="378"/>
      <c r="G3" s="378" t="s">
        <v>113</v>
      </c>
      <c r="H3" s="378"/>
      <c r="I3" s="378"/>
      <c r="J3" s="378"/>
      <c r="K3" s="378"/>
      <c r="L3" s="378"/>
      <c r="M3" s="378"/>
      <c r="N3" s="29"/>
      <c r="O3" s="29"/>
      <c r="P3" s="29"/>
      <c r="Q3" s="29"/>
      <c r="R3" s="29"/>
      <c r="S3" s="29"/>
      <c r="T3" s="98"/>
      <c r="U3" s="98"/>
      <c r="V3" s="99"/>
      <c r="W3" s="99"/>
      <c r="X3" s="99"/>
      <c r="Y3" s="99"/>
      <c r="Z3" s="1"/>
      <c r="AA3" s="1"/>
      <c r="AB3" s="1"/>
      <c r="AC3" s="1"/>
      <c r="AD3" s="3"/>
      <c r="AE3" s="3"/>
      <c r="AF3" s="3"/>
      <c r="AG3" s="3"/>
      <c r="AH3" s="3"/>
      <c r="AI3" s="3"/>
      <c r="AJ3" s="3"/>
    </row>
    <row r="4" spans="1:36" ht="3" customHeight="1" thickBot="1">
      <c r="A4" s="379"/>
      <c r="B4" s="379"/>
      <c r="C4" s="379"/>
      <c r="D4" s="379"/>
      <c r="E4" s="379"/>
      <c r="F4" s="379"/>
      <c r="G4" s="100"/>
      <c r="H4" s="100"/>
      <c r="I4" s="100"/>
      <c r="J4" s="379"/>
      <c r="K4" s="379"/>
      <c r="L4" s="379"/>
      <c r="M4" s="379"/>
      <c r="N4" s="379"/>
      <c r="O4" s="379"/>
      <c r="P4" s="101"/>
      <c r="Q4" s="101"/>
      <c r="R4" s="101"/>
      <c r="S4" s="101"/>
      <c r="T4" s="102"/>
      <c r="U4" s="102"/>
      <c r="V4" s="103"/>
      <c r="W4" s="103"/>
      <c r="X4" s="103"/>
      <c r="Y4" s="103"/>
      <c r="Z4" s="1"/>
      <c r="AA4" s="1"/>
      <c r="AB4" s="1"/>
      <c r="AC4" s="1"/>
      <c r="AD4" s="3"/>
      <c r="AE4" s="3"/>
      <c r="AF4" s="3"/>
      <c r="AG4" s="3"/>
      <c r="AH4" s="3"/>
      <c r="AI4" s="3"/>
      <c r="AJ4" s="3"/>
    </row>
    <row r="5" spans="1:36" ht="11.25" hidden="1" customHeight="1">
      <c r="A5" s="104"/>
      <c r="B5" s="104"/>
      <c r="C5" s="104"/>
      <c r="D5" s="104"/>
      <c r="E5" s="104"/>
      <c r="F5" s="104"/>
      <c r="G5" s="375" t="s">
        <v>61</v>
      </c>
      <c r="H5" s="376"/>
      <c r="I5" s="376"/>
      <c r="J5" s="376"/>
      <c r="K5" s="376"/>
      <c r="L5" s="376"/>
      <c r="M5" s="377"/>
      <c r="N5" s="105"/>
      <c r="O5" s="104"/>
      <c r="P5" s="104"/>
      <c r="Q5" s="104"/>
      <c r="R5" s="104"/>
      <c r="S5" s="104"/>
      <c r="T5" s="104"/>
      <c r="U5" s="104"/>
      <c r="V5" s="95"/>
      <c r="W5" s="95"/>
      <c r="X5" s="95"/>
      <c r="Y5" s="95"/>
      <c r="Z5" s="1"/>
      <c r="AA5" s="1"/>
      <c r="AB5" s="1"/>
      <c r="AC5" s="1"/>
      <c r="AD5" s="3"/>
      <c r="AE5" s="3"/>
      <c r="AF5" s="3"/>
      <c r="AG5" s="3"/>
      <c r="AH5" s="3"/>
      <c r="AI5" s="3"/>
      <c r="AJ5" s="3"/>
    </row>
    <row r="6" spans="1:36" ht="14.25" hidden="1" customHeight="1">
      <c r="A6" s="104"/>
      <c r="B6" s="104"/>
      <c r="C6" s="104"/>
      <c r="D6" s="104"/>
      <c r="E6" s="104"/>
      <c r="F6" s="104"/>
      <c r="G6" s="104"/>
      <c r="H6" s="104"/>
      <c r="I6" s="104" t="s">
        <v>62</v>
      </c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95"/>
      <c r="W6" s="95"/>
      <c r="X6" s="95"/>
      <c r="Y6" s="95"/>
      <c r="Z6" s="1"/>
      <c r="AA6" s="1"/>
      <c r="AB6" s="1"/>
      <c r="AC6" s="1"/>
      <c r="AD6" s="3"/>
      <c r="AE6" s="3"/>
      <c r="AF6" s="3"/>
      <c r="AG6" s="3"/>
      <c r="AH6" s="3"/>
      <c r="AI6" s="3"/>
      <c r="AJ6" s="3"/>
    </row>
    <row r="7" spans="1:36" ht="11.25" hidden="1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7"/>
      <c r="W7" s="107"/>
      <c r="X7" s="107"/>
      <c r="Y7" s="107"/>
      <c r="Z7" s="1"/>
      <c r="AA7" s="1"/>
      <c r="AB7" s="1"/>
      <c r="AC7" s="1"/>
      <c r="AD7" s="3"/>
      <c r="AE7" s="3"/>
      <c r="AF7" s="3"/>
      <c r="AG7" s="3"/>
      <c r="AH7" s="3"/>
      <c r="AI7" s="3"/>
      <c r="AJ7" s="3"/>
    </row>
    <row r="8" spans="1:36" s="6" customFormat="1" ht="11.25" customHeight="1" thickTop="1" thickBot="1">
      <c r="A8" s="366" t="s">
        <v>2</v>
      </c>
      <c r="B8" s="348"/>
      <c r="C8" s="362" t="s">
        <v>3</v>
      </c>
      <c r="D8" s="362"/>
      <c r="E8" s="366" t="s">
        <v>42</v>
      </c>
      <c r="F8" s="211" t="s">
        <v>5</v>
      </c>
      <c r="G8" s="211"/>
      <c r="H8" s="372" t="s">
        <v>142</v>
      </c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4"/>
      <c r="Z8" s="4"/>
      <c r="AA8" s="4"/>
      <c r="AB8" s="4"/>
      <c r="AC8" s="4"/>
      <c r="AD8" s="5"/>
      <c r="AE8" s="5"/>
      <c r="AF8" s="5"/>
      <c r="AG8" s="5"/>
      <c r="AH8" s="5"/>
      <c r="AI8" s="5"/>
      <c r="AJ8" s="5"/>
    </row>
    <row r="9" spans="1:36" s="6" customFormat="1" ht="8.25" customHeight="1" thickTop="1" thickBot="1">
      <c r="A9" s="366"/>
      <c r="B9" s="349"/>
      <c r="C9" s="362"/>
      <c r="D9" s="362"/>
      <c r="E9" s="366"/>
      <c r="F9" s="211"/>
      <c r="G9" s="211"/>
      <c r="H9" s="369" t="s">
        <v>6</v>
      </c>
      <c r="I9" s="370"/>
      <c r="J9" s="370"/>
      <c r="K9" s="370"/>
      <c r="L9" s="370"/>
      <c r="M9" s="370"/>
      <c r="N9" s="370"/>
      <c r="O9" s="370"/>
      <c r="P9" s="370"/>
      <c r="Q9" s="370"/>
      <c r="R9" s="371"/>
      <c r="S9" s="387" t="s">
        <v>7</v>
      </c>
      <c r="T9" s="388"/>
      <c r="U9" s="388"/>
      <c r="V9" s="388"/>
      <c r="W9" s="388"/>
      <c r="X9" s="388"/>
      <c r="Y9" s="389"/>
      <c r="Z9" s="4"/>
      <c r="AA9" s="4"/>
      <c r="AB9" s="4"/>
      <c r="AC9" s="4"/>
      <c r="AD9" s="5"/>
      <c r="AE9" s="5"/>
      <c r="AF9" s="5"/>
      <c r="AG9" s="5"/>
      <c r="AH9" s="5"/>
      <c r="AI9" s="5"/>
      <c r="AJ9" s="5"/>
    </row>
    <row r="10" spans="1:36" s="6" customFormat="1" ht="8.25" customHeight="1" thickTop="1" thickBot="1">
      <c r="A10" s="366"/>
      <c r="B10" s="349"/>
      <c r="C10" s="362"/>
      <c r="D10" s="362"/>
      <c r="E10" s="366"/>
      <c r="F10" s="360" t="s">
        <v>8</v>
      </c>
      <c r="G10" s="360" t="s">
        <v>9</v>
      </c>
      <c r="H10" s="367" t="s">
        <v>139</v>
      </c>
      <c r="I10" s="361" t="s">
        <v>10</v>
      </c>
      <c r="J10" s="361" t="s">
        <v>11</v>
      </c>
      <c r="K10" s="382" t="s">
        <v>143</v>
      </c>
      <c r="L10" s="361" t="s">
        <v>12</v>
      </c>
      <c r="M10" s="361" t="s">
        <v>13</v>
      </c>
      <c r="N10" s="382" t="s">
        <v>14</v>
      </c>
      <c r="O10" s="361" t="s">
        <v>15</v>
      </c>
      <c r="P10" s="361" t="s">
        <v>16</v>
      </c>
      <c r="Q10" s="361" t="s">
        <v>17</v>
      </c>
      <c r="R10" s="361"/>
      <c r="S10" s="359" t="s">
        <v>18</v>
      </c>
      <c r="T10" s="359" t="s">
        <v>19</v>
      </c>
      <c r="U10" s="359" t="s">
        <v>20</v>
      </c>
      <c r="V10" s="359" t="s">
        <v>21</v>
      </c>
      <c r="W10" s="359" t="s">
        <v>19</v>
      </c>
      <c r="X10" s="359" t="s">
        <v>22</v>
      </c>
      <c r="Y10" s="359" t="s">
        <v>23</v>
      </c>
      <c r="Z10" s="4"/>
      <c r="AA10" s="4"/>
      <c r="AB10" s="4"/>
      <c r="AC10" s="4"/>
      <c r="AD10" s="5"/>
      <c r="AE10" s="5"/>
      <c r="AF10" s="5"/>
      <c r="AG10" s="5"/>
      <c r="AH10" s="5"/>
      <c r="AI10" s="5"/>
      <c r="AJ10" s="5"/>
    </row>
    <row r="11" spans="1:36" s="6" customFormat="1" ht="36.75" customHeight="1" thickTop="1" thickBot="1">
      <c r="A11" s="366"/>
      <c r="B11" s="350"/>
      <c r="C11" s="362"/>
      <c r="D11" s="362"/>
      <c r="E11" s="366"/>
      <c r="F11" s="360"/>
      <c r="G11" s="360"/>
      <c r="H11" s="368"/>
      <c r="I11" s="361"/>
      <c r="J11" s="361"/>
      <c r="K11" s="383"/>
      <c r="L11" s="361"/>
      <c r="M11" s="361"/>
      <c r="N11" s="383"/>
      <c r="O11" s="361"/>
      <c r="P11" s="361"/>
      <c r="Q11" s="143" t="s">
        <v>24</v>
      </c>
      <c r="R11" s="143" t="s">
        <v>63</v>
      </c>
      <c r="S11" s="359"/>
      <c r="T11" s="359"/>
      <c r="U11" s="359"/>
      <c r="V11" s="359"/>
      <c r="W11" s="359"/>
      <c r="X11" s="359"/>
      <c r="Y11" s="359"/>
      <c r="Z11" s="4"/>
      <c r="AA11" s="4"/>
      <c r="AB11" s="4"/>
      <c r="AC11" s="4"/>
      <c r="AD11" s="5"/>
      <c r="AE11" s="5"/>
      <c r="AF11" s="5"/>
      <c r="AG11" s="5"/>
      <c r="AH11" s="5"/>
      <c r="AI11" s="5"/>
      <c r="AJ11" s="5"/>
    </row>
    <row r="12" spans="1:36" s="6" customFormat="1" thickTop="1">
      <c r="A12" s="88">
        <v>1</v>
      </c>
      <c r="B12" s="30"/>
      <c r="C12" s="366">
        <v>2</v>
      </c>
      <c r="D12" s="366"/>
      <c r="E12" s="366"/>
      <c r="F12" s="88">
        <v>3</v>
      </c>
      <c r="G12" s="88">
        <v>4</v>
      </c>
      <c r="H12" s="140"/>
      <c r="I12" s="143">
        <v>5</v>
      </c>
      <c r="J12" s="361">
        <v>7</v>
      </c>
      <c r="K12" s="361"/>
      <c r="L12" s="361"/>
      <c r="M12" s="143">
        <v>9</v>
      </c>
      <c r="N12" s="143"/>
      <c r="O12" s="143">
        <v>11</v>
      </c>
      <c r="P12" s="143">
        <v>12</v>
      </c>
      <c r="Q12" s="361">
        <v>13</v>
      </c>
      <c r="R12" s="361"/>
      <c r="S12" s="359">
        <v>14</v>
      </c>
      <c r="T12" s="359"/>
      <c r="U12" s="141">
        <v>15</v>
      </c>
      <c r="V12" s="359">
        <v>16</v>
      </c>
      <c r="W12" s="359"/>
      <c r="X12" s="141">
        <v>17</v>
      </c>
      <c r="Y12" s="141">
        <v>18</v>
      </c>
      <c r="Z12" s="4"/>
      <c r="AA12" s="4"/>
      <c r="AB12" s="4"/>
      <c r="AC12" s="4"/>
      <c r="AD12" s="5"/>
      <c r="AE12" s="5"/>
      <c r="AF12" s="5"/>
      <c r="AG12" s="5"/>
      <c r="AH12" s="5"/>
      <c r="AI12" s="5"/>
      <c r="AJ12" s="5"/>
    </row>
    <row r="13" spans="1:36" s="6" customFormat="1" ht="13.5" customHeight="1" thickBot="1">
      <c r="A13" s="384" t="s">
        <v>145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6"/>
      <c r="Z13" s="4"/>
      <c r="AA13" s="4"/>
      <c r="AB13" s="4"/>
      <c r="AC13" s="4"/>
      <c r="AD13" s="5"/>
      <c r="AE13" s="5"/>
      <c r="AF13" s="5"/>
      <c r="AG13" s="5"/>
      <c r="AH13" s="5"/>
      <c r="AI13" s="5"/>
      <c r="AJ13" s="5"/>
    </row>
    <row r="14" spans="1:36" s="6" customFormat="1" ht="40.9" customHeight="1" thickTop="1" thickBot="1">
      <c r="A14" s="108"/>
      <c r="B14" s="93"/>
      <c r="C14" s="380" t="s">
        <v>117</v>
      </c>
      <c r="D14" s="381"/>
      <c r="E14" s="109" t="s">
        <v>87</v>
      </c>
      <c r="F14" s="131">
        <f>SUM(I14,J14+K14,,M14,O14,S14,V14)</f>
        <v>25</v>
      </c>
      <c r="G14" s="133">
        <f>SUM(P14,U14,X14)</f>
        <v>2</v>
      </c>
      <c r="H14" s="125">
        <f>I14+J14+K14+M14+O14</f>
        <v>25</v>
      </c>
      <c r="I14" s="21">
        <v>10</v>
      </c>
      <c r="J14" s="21"/>
      <c r="K14" s="21">
        <v>3</v>
      </c>
      <c r="L14" s="25">
        <v>8</v>
      </c>
      <c r="M14" s="21">
        <v>12</v>
      </c>
      <c r="N14" s="21">
        <v>25</v>
      </c>
      <c r="O14" s="30"/>
      <c r="P14" s="66">
        <v>2</v>
      </c>
      <c r="Q14" s="30"/>
      <c r="R14" s="67" t="s">
        <v>31</v>
      </c>
      <c r="S14" s="30"/>
      <c r="T14" s="30"/>
      <c r="U14" s="68"/>
      <c r="V14" s="30"/>
      <c r="W14" s="30"/>
      <c r="X14" s="68"/>
      <c r="Y14" s="30"/>
      <c r="Z14" s="4"/>
      <c r="AA14" s="4"/>
      <c r="AB14" s="4"/>
      <c r="AC14" s="4"/>
      <c r="AD14" s="5"/>
      <c r="AE14" s="5"/>
      <c r="AF14" s="5"/>
      <c r="AG14" s="5"/>
      <c r="AH14" s="5"/>
      <c r="AI14" s="5"/>
      <c r="AJ14" s="5"/>
    </row>
    <row r="15" spans="1:36" s="6" customFormat="1" ht="21.75" customHeight="1" thickTop="1" thickBot="1">
      <c r="A15" s="30"/>
      <c r="B15" s="30"/>
      <c r="C15" s="257" t="s">
        <v>43</v>
      </c>
      <c r="D15" s="257"/>
      <c r="E15" s="109" t="s">
        <v>44</v>
      </c>
      <c r="F15" s="131">
        <f>SUM(I15,J15,M15,O15,S15,V15)</f>
        <v>30</v>
      </c>
      <c r="G15" s="133">
        <f>SUM(P15,U15,X15)</f>
        <v>2</v>
      </c>
      <c r="H15" s="125">
        <f>I15+J15+M15+O15</f>
        <v>30</v>
      </c>
      <c r="I15" s="21"/>
      <c r="J15" s="21">
        <v>30</v>
      </c>
      <c r="K15" s="21"/>
      <c r="L15" s="21">
        <v>20</v>
      </c>
      <c r="M15" s="21"/>
      <c r="N15" s="21"/>
      <c r="O15" s="30"/>
      <c r="P15" s="66">
        <v>2</v>
      </c>
      <c r="Q15" s="30"/>
      <c r="R15" s="167" t="s">
        <v>84</v>
      </c>
      <c r="S15" s="30"/>
      <c r="T15" s="30"/>
      <c r="U15" s="68"/>
      <c r="V15" s="30"/>
      <c r="W15" s="30"/>
      <c r="X15" s="68"/>
      <c r="Y15" s="30"/>
      <c r="Z15" s="4"/>
      <c r="AA15" s="4"/>
      <c r="AB15" s="4"/>
      <c r="AC15" s="4"/>
      <c r="AD15" s="5"/>
      <c r="AE15" s="5"/>
      <c r="AF15" s="5"/>
      <c r="AG15" s="5"/>
      <c r="AH15" s="5"/>
      <c r="AI15" s="5"/>
      <c r="AJ15" s="5"/>
    </row>
    <row r="16" spans="1:36" s="6" customFormat="1" ht="19.5" customHeight="1" thickTop="1" thickBot="1">
      <c r="A16" s="363" t="s">
        <v>35</v>
      </c>
      <c r="B16" s="364"/>
      <c r="C16" s="364"/>
      <c r="D16" s="364"/>
      <c r="E16" s="365"/>
      <c r="F16" s="130">
        <f>SUM(F14:F15)</f>
        <v>55</v>
      </c>
      <c r="G16" s="130">
        <f>SUM(G14:G15)</f>
        <v>4</v>
      </c>
      <c r="H16" s="51">
        <f>H14+H15</f>
        <v>55</v>
      </c>
      <c r="I16" s="51">
        <f>SUM(I14:I15)</f>
        <v>10</v>
      </c>
      <c r="J16" s="51">
        <f>SUM(J14:J15)</f>
        <v>30</v>
      </c>
      <c r="K16" s="51">
        <f>K14+K15</f>
        <v>3</v>
      </c>
      <c r="L16" s="51"/>
      <c r="M16" s="51">
        <f>SUM(M14:M15)</f>
        <v>12</v>
      </c>
      <c r="N16" s="51"/>
      <c r="O16" s="170" t="s">
        <v>49</v>
      </c>
      <c r="P16" s="51">
        <f>SUM(P14:P15)</f>
        <v>4</v>
      </c>
      <c r="Q16" s="51"/>
      <c r="R16" s="51"/>
      <c r="S16" s="51">
        <f>SUM(S14:S15)</f>
        <v>0</v>
      </c>
      <c r="T16" s="51"/>
      <c r="U16" s="51">
        <f>SUM(U14:U15)</f>
        <v>0</v>
      </c>
      <c r="V16" s="51">
        <f>SUM(V14:V15)</f>
        <v>0</v>
      </c>
      <c r="W16" s="51"/>
      <c r="X16" s="51">
        <f>SUM(X14:X15)</f>
        <v>0</v>
      </c>
      <c r="Y16" s="51"/>
      <c r="Z16" s="4"/>
      <c r="AA16" s="4"/>
      <c r="AB16" s="4"/>
      <c r="AC16" s="4"/>
      <c r="AD16" s="5"/>
      <c r="AE16" s="5"/>
      <c r="AF16" s="5"/>
      <c r="AG16" s="5"/>
      <c r="AH16" s="5"/>
      <c r="AI16" s="5"/>
      <c r="AJ16" s="5"/>
    </row>
    <row r="17" spans="1:36" s="6" customFormat="1" ht="18.75" customHeight="1" thickTop="1" thickBot="1">
      <c r="A17" s="354" t="s">
        <v>144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4"/>
      <c r="AA17" s="4"/>
      <c r="AB17" s="4"/>
      <c r="AC17" s="4"/>
      <c r="AD17" s="5"/>
      <c r="AE17" s="5"/>
      <c r="AF17" s="5"/>
      <c r="AG17" s="5"/>
      <c r="AH17" s="5"/>
      <c r="AI17" s="5"/>
      <c r="AJ17" s="5"/>
    </row>
    <row r="18" spans="1:36" s="6" customFormat="1" ht="25.15" customHeight="1" thickTop="1">
      <c r="A18" s="348"/>
      <c r="B18" s="185"/>
      <c r="C18" s="357" t="s">
        <v>64</v>
      </c>
      <c r="D18" s="358"/>
      <c r="E18" s="445" t="s">
        <v>65</v>
      </c>
      <c r="F18" s="449">
        <v>50</v>
      </c>
      <c r="G18" s="451">
        <f>SUM(P18,U18,X19)</f>
        <v>4</v>
      </c>
      <c r="H18" s="125">
        <f>I18+J18+K18+M18+O18</f>
        <v>30</v>
      </c>
      <c r="I18" s="21">
        <v>15</v>
      </c>
      <c r="J18" s="21">
        <v>9</v>
      </c>
      <c r="K18" s="21">
        <v>6</v>
      </c>
      <c r="L18" s="25">
        <v>8</v>
      </c>
      <c r="M18" s="30"/>
      <c r="N18" s="30"/>
      <c r="O18" s="30"/>
      <c r="P18" s="447">
        <v>3</v>
      </c>
      <c r="Q18" s="443" t="s">
        <v>32</v>
      </c>
      <c r="R18" s="30"/>
      <c r="S18" s="30" t="s">
        <v>30</v>
      </c>
      <c r="T18" s="30"/>
      <c r="U18" s="68"/>
      <c r="V18" s="25"/>
      <c r="W18" s="25"/>
      <c r="X18" s="50"/>
      <c r="Y18" s="45"/>
      <c r="Z18" s="4"/>
      <c r="AA18" s="4"/>
      <c r="AB18" s="4"/>
      <c r="AC18" s="4"/>
      <c r="AD18" s="5"/>
      <c r="AE18" s="5"/>
      <c r="AF18" s="5"/>
      <c r="AG18" s="5"/>
      <c r="AH18" s="5"/>
      <c r="AI18" s="5"/>
      <c r="AJ18" s="5"/>
    </row>
    <row r="19" spans="1:36" s="80" customFormat="1" ht="31.5" customHeight="1" thickBot="1">
      <c r="A19" s="350"/>
      <c r="B19" s="93"/>
      <c r="C19" s="357" t="s">
        <v>154</v>
      </c>
      <c r="D19" s="358"/>
      <c r="E19" s="446"/>
      <c r="F19" s="450"/>
      <c r="G19" s="452"/>
      <c r="H19" s="25"/>
      <c r="I19" s="25"/>
      <c r="J19" s="25"/>
      <c r="K19" s="25"/>
      <c r="L19" s="25"/>
      <c r="M19" s="47"/>
      <c r="N19" s="47"/>
      <c r="O19" s="47"/>
      <c r="P19" s="448"/>
      <c r="Q19" s="444"/>
      <c r="R19" s="30"/>
      <c r="S19" s="30" t="s">
        <v>30</v>
      </c>
      <c r="T19" s="30"/>
      <c r="U19" s="68" t="s">
        <v>30</v>
      </c>
      <c r="V19" s="25">
        <v>20</v>
      </c>
      <c r="W19" s="25">
        <v>4</v>
      </c>
      <c r="X19" s="50">
        <v>1</v>
      </c>
      <c r="Y19" s="45" t="s">
        <v>31</v>
      </c>
      <c r="Z19" s="81"/>
      <c r="AA19" s="81"/>
      <c r="AB19" s="81"/>
      <c r="AC19" s="81"/>
    </row>
    <row r="20" spans="1:36" s="80" customFormat="1" ht="13.15" customHeight="1" thickTop="1" thickBot="1">
      <c r="A20" s="47"/>
      <c r="B20" s="31"/>
      <c r="C20" s="390" t="s">
        <v>119</v>
      </c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2"/>
      <c r="Z20" s="81"/>
      <c r="AA20" s="81"/>
      <c r="AB20" s="81"/>
      <c r="AC20" s="81"/>
    </row>
    <row r="21" spans="1:36" s="80" customFormat="1" ht="34.5" customHeight="1" thickTop="1" thickBot="1">
      <c r="A21" s="348"/>
      <c r="B21" s="351"/>
      <c r="C21" s="429" t="s">
        <v>128</v>
      </c>
      <c r="D21" s="430"/>
      <c r="E21" s="65" t="s">
        <v>109</v>
      </c>
      <c r="F21" s="413">
        <f>H21</f>
        <v>60</v>
      </c>
      <c r="G21" s="425">
        <v>4</v>
      </c>
      <c r="H21" s="415">
        <f>I21+I22+I23+I24+K21+K22+K23+K24+M21+M22+M23+M24</f>
        <v>60</v>
      </c>
      <c r="I21" s="25">
        <v>10</v>
      </c>
      <c r="J21" s="171"/>
      <c r="K21" s="171"/>
      <c r="L21" s="21"/>
      <c r="M21" s="25">
        <v>5</v>
      </c>
      <c r="N21" s="21">
        <v>25</v>
      </c>
      <c r="O21" s="21"/>
      <c r="P21" s="440">
        <v>4</v>
      </c>
      <c r="Q21" s="435" t="s">
        <v>32</v>
      </c>
      <c r="R21" s="30"/>
      <c r="S21" s="30"/>
      <c r="T21" s="30"/>
      <c r="U21" s="426"/>
      <c r="V21" s="30"/>
      <c r="W21" s="30"/>
      <c r="X21" s="426" t="s">
        <v>28</v>
      </c>
      <c r="Y21" s="30"/>
      <c r="Z21" s="81"/>
      <c r="AA21" s="81"/>
      <c r="AB21" s="81"/>
      <c r="AC21" s="81"/>
    </row>
    <row r="22" spans="1:36" s="80" customFormat="1" ht="33" thickTop="1" thickBot="1">
      <c r="A22" s="349"/>
      <c r="B22" s="352"/>
      <c r="C22" s="431"/>
      <c r="D22" s="432"/>
      <c r="E22" s="65" t="s">
        <v>95</v>
      </c>
      <c r="F22" s="414"/>
      <c r="G22" s="425"/>
      <c r="H22" s="416"/>
      <c r="I22" s="25">
        <v>8</v>
      </c>
      <c r="J22" s="21"/>
      <c r="K22" s="21">
        <v>3</v>
      </c>
      <c r="L22" s="25">
        <v>8</v>
      </c>
      <c r="M22" s="25">
        <v>4</v>
      </c>
      <c r="N22" s="21">
        <v>25</v>
      </c>
      <c r="O22" s="21"/>
      <c r="P22" s="441"/>
      <c r="Q22" s="435"/>
      <c r="R22" s="30"/>
      <c r="S22" s="30"/>
      <c r="T22" s="30"/>
      <c r="U22" s="427"/>
      <c r="V22" s="30"/>
      <c r="W22" s="30"/>
      <c r="X22" s="427"/>
      <c r="Y22" s="30"/>
      <c r="Z22" s="81"/>
      <c r="AA22" s="81"/>
      <c r="AB22" s="81"/>
      <c r="AC22" s="81"/>
    </row>
    <row r="23" spans="1:36" s="80" customFormat="1" ht="30.75" customHeight="1" thickTop="1" thickBot="1">
      <c r="A23" s="349"/>
      <c r="B23" s="352"/>
      <c r="C23" s="431"/>
      <c r="D23" s="432"/>
      <c r="E23" s="65" t="s">
        <v>107</v>
      </c>
      <c r="F23" s="414"/>
      <c r="G23" s="425"/>
      <c r="H23" s="416"/>
      <c r="I23" s="25">
        <v>8</v>
      </c>
      <c r="J23" s="21"/>
      <c r="K23" s="21">
        <v>3</v>
      </c>
      <c r="L23" s="25">
        <v>8</v>
      </c>
      <c r="M23" s="25">
        <v>4</v>
      </c>
      <c r="N23" s="21">
        <v>25</v>
      </c>
      <c r="O23" s="21"/>
      <c r="P23" s="441"/>
      <c r="Q23" s="435"/>
      <c r="R23" s="30"/>
      <c r="S23" s="30"/>
      <c r="T23" s="30"/>
      <c r="U23" s="427"/>
      <c r="V23" s="30"/>
      <c r="W23" s="30"/>
      <c r="X23" s="427"/>
      <c r="Y23" s="30"/>
      <c r="Z23" s="81"/>
      <c r="AA23" s="81"/>
      <c r="AB23" s="81"/>
      <c r="AC23" s="81"/>
    </row>
    <row r="24" spans="1:36" s="80" customFormat="1" ht="30" customHeight="1" thickTop="1" thickBot="1">
      <c r="A24" s="350"/>
      <c r="B24" s="353"/>
      <c r="C24" s="433"/>
      <c r="D24" s="434"/>
      <c r="E24" s="109" t="s">
        <v>93</v>
      </c>
      <c r="F24" s="414"/>
      <c r="G24" s="425"/>
      <c r="H24" s="417"/>
      <c r="I24" s="25">
        <v>10</v>
      </c>
      <c r="J24" s="21"/>
      <c r="K24" s="21"/>
      <c r="L24" s="21"/>
      <c r="M24" s="25">
        <v>5</v>
      </c>
      <c r="N24" s="21">
        <v>25</v>
      </c>
      <c r="O24" s="21"/>
      <c r="P24" s="442"/>
      <c r="Q24" s="435"/>
      <c r="R24" s="110"/>
      <c r="S24" s="47"/>
      <c r="T24" s="111"/>
      <c r="U24" s="428"/>
      <c r="V24" s="30" t="s">
        <v>28</v>
      </c>
      <c r="W24" s="30"/>
      <c r="X24" s="428"/>
      <c r="Y24" s="30"/>
      <c r="Z24" s="81"/>
      <c r="AA24" s="81"/>
      <c r="AB24" s="81"/>
      <c r="AC24" s="81"/>
    </row>
    <row r="25" spans="1:36" s="80" customFormat="1" ht="21.75" customHeight="1" thickTop="1" thickBot="1">
      <c r="A25" s="69"/>
      <c r="B25" s="31"/>
      <c r="C25" s="393" t="s">
        <v>156</v>
      </c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5"/>
      <c r="Z25" s="81"/>
      <c r="AA25" s="81"/>
      <c r="AB25" s="81"/>
      <c r="AC25" s="81"/>
    </row>
    <row r="26" spans="1:36" s="80" customFormat="1" ht="34.5" customHeight="1" thickTop="1" thickBot="1">
      <c r="A26" s="348"/>
      <c r="B26" s="351"/>
      <c r="C26" s="400" t="s">
        <v>124</v>
      </c>
      <c r="D26" s="401"/>
      <c r="E26" s="47" t="s">
        <v>94</v>
      </c>
      <c r="F26" s="436">
        <f>H26+V26</f>
        <v>65</v>
      </c>
      <c r="G26" s="437">
        <f>P26+X26</f>
        <v>4</v>
      </c>
      <c r="H26" s="418">
        <f>I26+J26+K26+M26+O26+I27+J27+K27+M27+O27</f>
        <v>45</v>
      </c>
      <c r="I26" s="198">
        <v>9</v>
      </c>
      <c r="J26" s="21"/>
      <c r="K26" s="21">
        <v>3</v>
      </c>
      <c r="L26" s="25">
        <v>8</v>
      </c>
      <c r="M26" s="21">
        <v>9</v>
      </c>
      <c r="N26" s="21">
        <v>25</v>
      </c>
      <c r="O26" s="21"/>
      <c r="P26" s="438">
        <v>3</v>
      </c>
      <c r="Q26" s="435" t="s">
        <v>32</v>
      </c>
      <c r="R26" s="30"/>
      <c r="S26" s="30"/>
      <c r="T26" s="30"/>
      <c r="U26" s="68"/>
      <c r="V26" s="21">
        <v>20</v>
      </c>
      <c r="W26" s="25">
        <v>8</v>
      </c>
      <c r="X26" s="50">
        <v>1</v>
      </c>
      <c r="Y26" s="46" t="s">
        <v>31</v>
      </c>
      <c r="Z26" s="81"/>
      <c r="AA26" s="81"/>
      <c r="AB26" s="81"/>
      <c r="AC26" s="81"/>
    </row>
    <row r="27" spans="1:36" s="80" customFormat="1" ht="36.75" customHeight="1" thickTop="1" thickBot="1">
      <c r="A27" s="350"/>
      <c r="B27" s="353"/>
      <c r="C27" s="402"/>
      <c r="D27" s="403"/>
      <c r="E27" s="47" t="s">
        <v>93</v>
      </c>
      <c r="F27" s="436"/>
      <c r="G27" s="437"/>
      <c r="H27" s="419"/>
      <c r="I27" s="198">
        <v>12</v>
      </c>
      <c r="J27" s="21"/>
      <c r="K27" s="21">
        <v>3</v>
      </c>
      <c r="L27" s="25">
        <v>8</v>
      </c>
      <c r="M27" s="21">
        <v>9</v>
      </c>
      <c r="N27" s="21">
        <v>25</v>
      </c>
      <c r="O27" s="21"/>
      <c r="P27" s="439"/>
      <c r="Q27" s="435"/>
      <c r="R27" s="30"/>
      <c r="S27" s="30"/>
      <c r="T27" s="30"/>
      <c r="U27" s="68"/>
      <c r="V27" s="21"/>
      <c r="W27" s="21"/>
      <c r="X27" s="50"/>
      <c r="Y27" s="30"/>
      <c r="Z27" s="81"/>
      <c r="AA27" s="81"/>
      <c r="AB27" s="81"/>
      <c r="AC27" s="81"/>
    </row>
    <row r="28" spans="1:36" s="80" customFormat="1" ht="16.899999999999999" customHeight="1" thickTop="1" thickBot="1">
      <c r="A28" s="186"/>
      <c r="B28" s="187"/>
      <c r="C28" s="345" t="s">
        <v>157</v>
      </c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7"/>
      <c r="Z28" s="81"/>
      <c r="AA28" s="81"/>
      <c r="AB28" s="81"/>
      <c r="AC28" s="81"/>
    </row>
    <row r="29" spans="1:36" s="80" customFormat="1" ht="46.5" customHeight="1" thickTop="1" thickBot="1">
      <c r="A29" s="112"/>
      <c r="B29" s="94"/>
      <c r="C29" s="404" t="s">
        <v>118</v>
      </c>
      <c r="D29" s="405"/>
      <c r="E29" s="47" t="s">
        <v>87</v>
      </c>
      <c r="F29" s="131">
        <f>SUM(I29,J29,K29,M29,O29,S29,V29)</f>
        <v>60</v>
      </c>
      <c r="G29" s="133">
        <v>4</v>
      </c>
      <c r="H29" s="125">
        <f>I29+J29+K29+M29+O29</f>
        <v>40</v>
      </c>
      <c r="I29" s="21">
        <v>18</v>
      </c>
      <c r="J29" s="21"/>
      <c r="K29" s="21">
        <v>6</v>
      </c>
      <c r="L29" s="25">
        <v>8</v>
      </c>
      <c r="M29" s="21">
        <v>16</v>
      </c>
      <c r="N29" s="21">
        <v>25</v>
      </c>
      <c r="O29" s="21"/>
      <c r="P29" s="196">
        <v>3</v>
      </c>
      <c r="Q29" s="113"/>
      <c r="R29" s="67" t="s">
        <v>31</v>
      </c>
      <c r="S29" s="30"/>
      <c r="T29" s="30"/>
      <c r="U29" s="68"/>
      <c r="V29" s="21">
        <v>20</v>
      </c>
      <c r="W29" s="25">
        <v>4</v>
      </c>
      <c r="X29" s="50">
        <v>1</v>
      </c>
      <c r="Y29" s="46" t="s">
        <v>31</v>
      </c>
      <c r="Z29" s="81"/>
      <c r="AA29" s="81"/>
      <c r="AB29" s="81"/>
      <c r="AC29" s="81"/>
    </row>
    <row r="30" spans="1:36" s="80" customFormat="1" ht="45.75" customHeight="1" thickTop="1" thickBot="1">
      <c r="A30" s="47"/>
      <c r="B30" s="94"/>
      <c r="C30" s="404" t="s">
        <v>129</v>
      </c>
      <c r="D30" s="405"/>
      <c r="E30" s="184" t="s">
        <v>153</v>
      </c>
      <c r="F30" s="195">
        <f>H30</f>
        <v>30</v>
      </c>
      <c r="G30" s="132">
        <f>+P30</f>
        <v>2</v>
      </c>
      <c r="H30" s="125">
        <f>I30+J30+K30+M30+O30</f>
        <v>30</v>
      </c>
      <c r="I30" s="25">
        <v>15</v>
      </c>
      <c r="J30" s="21"/>
      <c r="K30" s="21">
        <v>3</v>
      </c>
      <c r="L30" s="25">
        <v>8</v>
      </c>
      <c r="M30" s="25">
        <v>12</v>
      </c>
      <c r="N30" s="21">
        <v>25</v>
      </c>
      <c r="O30" s="21"/>
      <c r="P30" s="196">
        <v>2</v>
      </c>
      <c r="Q30" s="113"/>
      <c r="R30" s="67" t="s">
        <v>31</v>
      </c>
      <c r="S30" s="30"/>
      <c r="T30" s="30"/>
      <c r="U30" s="68"/>
      <c r="V30" s="21"/>
      <c r="W30" s="25"/>
      <c r="X30" s="50"/>
      <c r="Y30" s="30"/>
      <c r="Z30" s="81"/>
      <c r="AA30" s="81"/>
      <c r="AB30" s="81"/>
      <c r="AC30" s="81"/>
    </row>
    <row r="31" spans="1:36" s="80" customFormat="1" ht="57" customHeight="1" thickTop="1" thickBot="1">
      <c r="A31" s="47"/>
      <c r="B31" s="94"/>
      <c r="C31" s="406" t="s">
        <v>130</v>
      </c>
      <c r="D31" s="407"/>
      <c r="E31" s="47" t="s">
        <v>92</v>
      </c>
      <c r="F31" s="195">
        <f>I31+J31+K31+M31+V31</f>
        <v>60</v>
      </c>
      <c r="G31" s="132">
        <f>SUM(P31,U31,X31)</f>
        <v>4</v>
      </c>
      <c r="H31" s="125">
        <f>I31+J31+K31+M31+O31</f>
        <v>40</v>
      </c>
      <c r="I31" s="25">
        <v>18</v>
      </c>
      <c r="J31" s="21"/>
      <c r="K31" s="21">
        <v>6</v>
      </c>
      <c r="L31" s="25">
        <v>8</v>
      </c>
      <c r="M31" s="25">
        <v>16</v>
      </c>
      <c r="N31" s="21">
        <v>25</v>
      </c>
      <c r="O31" s="21"/>
      <c r="P31" s="196">
        <v>3</v>
      </c>
      <c r="Q31" s="113"/>
      <c r="R31" s="67" t="s">
        <v>31</v>
      </c>
      <c r="S31" s="30"/>
      <c r="T31" s="30"/>
      <c r="U31" s="68"/>
      <c r="V31" s="21">
        <v>20</v>
      </c>
      <c r="W31" s="25">
        <v>8</v>
      </c>
      <c r="X31" s="50">
        <v>1</v>
      </c>
      <c r="Y31" s="46" t="s">
        <v>31</v>
      </c>
      <c r="Z31" s="81"/>
      <c r="AA31" s="81"/>
      <c r="AB31" s="81"/>
      <c r="AC31" s="81"/>
    </row>
    <row r="32" spans="1:36" s="6" customFormat="1" ht="41.25" customHeight="1" thickTop="1" thickBot="1">
      <c r="A32" s="397" t="s">
        <v>35</v>
      </c>
      <c r="B32" s="398"/>
      <c r="C32" s="398"/>
      <c r="D32" s="398"/>
      <c r="E32" s="399"/>
      <c r="F32" s="130">
        <f>SUM(F18:F31)</f>
        <v>325</v>
      </c>
      <c r="G32" s="130">
        <f>SUM(G18:G31)</f>
        <v>22</v>
      </c>
      <c r="H32" s="169">
        <f>SUM(H18:H31)</f>
        <v>245</v>
      </c>
      <c r="I32" s="51">
        <f>SUM(I18:I31)</f>
        <v>123</v>
      </c>
      <c r="J32" s="51">
        <f>SUM(J18:J31)</f>
        <v>9</v>
      </c>
      <c r="K32" s="169">
        <f>K18+SUM(K21:K24)+SUM(K26:K31)</f>
        <v>33</v>
      </c>
      <c r="L32" s="51"/>
      <c r="M32" s="51">
        <f>SUM(M18:M31)</f>
        <v>80</v>
      </c>
      <c r="N32" s="51"/>
      <c r="O32" s="170"/>
      <c r="P32" s="51">
        <f>SUM(P18:P31)</f>
        <v>18</v>
      </c>
      <c r="Q32" s="51"/>
      <c r="R32" s="51"/>
      <c r="S32" s="51">
        <f>SUM(S19:S31)</f>
        <v>0</v>
      </c>
      <c r="T32" s="51"/>
      <c r="U32" s="51">
        <f>SUM(U19:U31)</f>
        <v>0</v>
      </c>
      <c r="V32" s="51">
        <f>SUM(V19:V31)</f>
        <v>80</v>
      </c>
      <c r="W32" s="51"/>
      <c r="X32" s="51">
        <f>SUM(X19:X31)</f>
        <v>4</v>
      </c>
      <c r="Y32" s="51"/>
      <c r="Z32" s="4"/>
      <c r="AA32" s="4"/>
      <c r="AB32" s="4"/>
      <c r="AC32" s="4"/>
      <c r="AD32" s="5"/>
      <c r="AE32" s="5"/>
      <c r="AF32" s="5"/>
      <c r="AG32" s="5"/>
      <c r="AH32" s="5"/>
      <c r="AI32" s="5"/>
      <c r="AJ32" s="5"/>
    </row>
    <row r="33" spans="1:36" s="6" customFormat="1" ht="15" customHeight="1" thickTop="1" thickBot="1">
      <c r="A33" s="354" t="s">
        <v>146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54"/>
      <c r="Z33" s="4"/>
      <c r="AA33" s="4"/>
      <c r="AB33" s="4"/>
      <c r="AC33" s="4"/>
      <c r="AD33" s="5"/>
      <c r="AE33" s="5"/>
      <c r="AF33" s="5"/>
      <c r="AG33" s="5"/>
      <c r="AH33" s="5"/>
      <c r="AI33" s="5"/>
      <c r="AJ33" s="5"/>
    </row>
    <row r="34" spans="1:36" s="6" customFormat="1" ht="31.15" customHeight="1" thickTop="1" thickBot="1">
      <c r="A34" s="30"/>
      <c r="B34" s="93"/>
      <c r="C34" s="355" t="s">
        <v>46</v>
      </c>
      <c r="D34" s="356"/>
      <c r="E34" s="30" t="s">
        <v>93</v>
      </c>
      <c r="F34" s="131">
        <f>SUM(I34,J34,M34,O34,S34,V34)</f>
        <v>10</v>
      </c>
      <c r="G34" s="133">
        <f>SUM(P34,U34,X34)</f>
        <v>1</v>
      </c>
      <c r="H34" s="125">
        <f>I34+J34+M34+O34</f>
        <v>10</v>
      </c>
      <c r="I34" s="21"/>
      <c r="J34" s="21"/>
      <c r="K34" s="21"/>
      <c r="L34" s="21"/>
      <c r="M34" s="21">
        <v>10</v>
      </c>
      <c r="N34" s="21"/>
      <c r="O34" s="21"/>
      <c r="P34" s="22">
        <v>1</v>
      </c>
      <c r="Q34" s="21"/>
      <c r="R34" s="167" t="s">
        <v>47</v>
      </c>
      <c r="S34" s="30" t="s">
        <v>30</v>
      </c>
      <c r="T34" s="30"/>
      <c r="U34" s="68" t="s">
        <v>30</v>
      </c>
      <c r="V34" s="30" t="s">
        <v>30</v>
      </c>
      <c r="W34" s="30"/>
      <c r="X34" s="68" t="s">
        <v>30</v>
      </c>
      <c r="Y34" s="30"/>
      <c r="Z34" s="4"/>
      <c r="AA34" s="4"/>
      <c r="AB34" s="4"/>
      <c r="AC34" s="4"/>
      <c r="AD34" s="5"/>
      <c r="AE34" s="5"/>
      <c r="AF34" s="5"/>
      <c r="AG34" s="5"/>
      <c r="AH34" s="5"/>
      <c r="AI34" s="5"/>
      <c r="AJ34" s="5"/>
    </row>
    <row r="35" spans="1:36" s="6" customFormat="1" ht="23.25" customHeight="1" thickTop="1" thickBot="1">
      <c r="A35" s="397" t="s">
        <v>35</v>
      </c>
      <c r="B35" s="398"/>
      <c r="C35" s="398"/>
      <c r="D35" s="398"/>
      <c r="E35" s="399"/>
      <c r="F35" s="130">
        <f>+SUM(F34:F34)</f>
        <v>10</v>
      </c>
      <c r="G35" s="130">
        <f>SUM(G34:G34)</f>
        <v>1</v>
      </c>
      <c r="H35" s="51">
        <f>H34</f>
        <v>10</v>
      </c>
      <c r="I35" s="51">
        <f>SUM(I34:I34)</f>
        <v>0</v>
      </c>
      <c r="J35" s="51">
        <f>SUM(J34:J34)</f>
        <v>0</v>
      </c>
      <c r="K35" s="51"/>
      <c r="L35" s="51"/>
      <c r="M35" s="51">
        <f>SUM(M34:M34)</f>
        <v>10</v>
      </c>
      <c r="N35" s="51"/>
      <c r="O35" s="170" t="s">
        <v>49</v>
      </c>
      <c r="P35" s="51">
        <f>SUM(P34:P34)</f>
        <v>1</v>
      </c>
      <c r="Q35" s="51"/>
      <c r="R35" s="91"/>
      <c r="S35" s="51">
        <f>SUM(S34:S34)</f>
        <v>0</v>
      </c>
      <c r="T35" s="51"/>
      <c r="U35" s="51">
        <f>SUM(U34:U34)</f>
        <v>0</v>
      </c>
      <c r="V35" s="51">
        <f>SUM(V34:V34)</f>
        <v>0</v>
      </c>
      <c r="W35" s="51"/>
      <c r="X35" s="51">
        <f>SUM(X34:X34)</f>
        <v>0</v>
      </c>
      <c r="Y35" s="51"/>
      <c r="Z35" s="4"/>
      <c r="AA35" s="4"/>
      <c r="AB35" s="4"/>
      <c r="AC35" s="4"/>
      <c r="AD35" s="5"/>
      <c r="AE35" s="5"/>
      <c r="AF35" s="5"/>
      <c r="AG35" s="5"/>
      <c r="AH35" s="5"/>
      <c r="AI35" s="5"/>
      <c r="AJ35" s="5"/>
    </row>
    <row r="36" spans="1:36" s="80" customFormat="1" ht="19.149999999999999" customHeight="1" thickTop="1" thickBot="1">
      <c r="A36" s="240" t="s">
        <v>37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2"/>
    </row>
    <row r="37" spans="1:36" s="80" customFormat="1" ht="28.5" customHeight="1" thickTop="1" thickBot="1">
      <c r="A37" s="47"/>
      <c r="B37" s="94"/>
      <c r="C37" s="357" t="s">
        <v>70</v>
      </c>
      <c r="D37" s="358"/>
      <c r="E37" s="47" t="s">
        <v>89</v>
      </c>
      <c r="F37" s="131">
        <f>SUM(I37,J37,M37,O37,S37,V37)</f>
        <v>10</v>
      </c>
      <c r="G37" s="133">
        <f>SUM(P37,U37,X37)</f>
        <v>1</v>
      </c>
      <c r="H37" s="125">
        <f>I37+J37+M37+O37</f>
        <v>10</v>
      </c>
      <c r="I37" s="21">
        <v>5</v>
      </c>
      <c r="J37" s="21"/>
      <c r="K37" s="21"/>
      <c r="L37" s="21"/>
      <c r="M37" s="21">
        <v>5</v>
      </c>
      <c r="N37" s="21">
        <v>25</v>
      </c>
      <c r="O37" s="21"/>
      <c r="P37" s="22">
        <v>1</v>
      </c>
      <c r="Q37" s="21"/>
      <c r="R37" s="67" t="s">
        <v>31</v>
      </c>
      <c r="S37" s="30" t="s">
        <v>30</v>
      </c>
      <c r="T37" s="30"/>
      <c r="U37" s="68" t="s">
        <v>30</v>
      </c>
      <c r="V37" s="30" t="s">
        <v>30</v>
      </c>
      <c r="W37" s="30"/>
      <c r="X37" s="68" t="s">
        <v>30</v>
      </c>
      <c r="Y37" s="30"/>
    </row>
    <row r="38" spans="1:36" s="80" customFormat="1" ht="21.75" customHeight="1" thickTop="1" thickBot="1">
      <c r="A38" s="422" t="s">
        <v>35</v>
      </c>
      <c r="B38" s="423"/>
      <c r="C38" s="423"/>
      <c r="D38" s="423"/>
      <c r="E38" s="424"/>
      <c r="F38" s="130">
        <f>SUM(F37:F37)</f>
        <v>10</v>
      </c>
      <c r="G38" s="130">
        <f>SUM(G37:G37)</f>
        <v>1</v>
      </c>
      <c r="H38" s="51">
        <f>H37</f>
        <v>10</v>
      </c>
      <c r="I38" s="51">
        <f>SUM(I37:I37)</f>
        <v>5</v>
      </c>
      <c r="J38" s="51">
        <f>SUM(J37:J37)</f>
        <v>0</v>
      </c>
      <c r="K38" s="51"/>
      <c r="L38" s="51"/>
      <c r="M38" s="51">
        <f>SUM(M37:M37)</f>
        <v>5</v>
      </c>
      <c r="N38" s="51"/>
      <c r="O38" s="51"/>
      <c r="P38" s="51">
        <f>SUM(P37:P37)</f>
        <v>1</v>
      </c>
      <c r="Q38" s="51"/>
      <c r="R38" s="91"/>
      <c r="S38" s="51">
        <f>SUM(S37:S37)</f>
        <v>0</v>
      </c>
      <c r="T38" s="51"/>
      <c r="U38" s="51">
        <f>SUM(U37:U37)</f>
        <v>0</v>
      </c>
      <c r="V38" s="51">
        <f>SUM(V37:V37)</f>
        <v>0</v>
      </c>
      <c r="W38" s="51"/>
      <c r="X38" s="51">
        <f>SUM(X37:X37)</f>
        <v>0</v>
      </c>
      <c r="Y38" s="92"/>
    </row>
    <row r="39" spans="1:36" s="80" customFormat="1" ht="21" customHeight="1" thickTop="1" thickBot="1">
      <c r="A39" s="108"/>
      <c r="B39" s="148"/>
      <c r="C39" s="148"/>
      <c r="D39" s="148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1"/>
    </row>
    <row r="40" spans="1:36" s="6" customFormat="1" ht="25.5" customHeight="1" thickTop="1" thickBot="1">
      <c r="A40" s="408" t="s">
        <v>67</v>
      </c>
      <c r="B40" s="409"/>
      <c r="C40" s="409"/>
      <c r="D40" s="409"/>
      <c r="E40" s="410"/>
      <c r="F40" s="152">
        <f>SUM(F16,F32,F35,F38)</f>
        <v>400</v>
      </c>
      <c r="G40" s="152">
        <f>SUM(G16,G32,G35,G38)</f>
        <v>28</v>
      </c>
      <c r="H40" s="173">
        <f>H16+H32+H35+H38</f>
        <v>320</v>
      </c>
      <c r="I40" s="142">
        <f>SUM(I16,I32,I35,I38)</f>
        <v>138</v>
      </c>
      <c r="J40" s="142">
        <f>SUM(J16,J32,J35,J38)</f>
        <v>39</v>
      </c>
      <c r="K40" s="142"/>
      <c r="L40" s="142"/>
      <c r="M40" s="142">
        <f>SUM(M16,M32,M35,M38)</f>
        <v>107</v>
      </c>
      <c r="N40" s="142"/>
      <c r="O40" s="142">
        <f>SUM(O16,O32,O35,O38)</f>
        <v>0</v>
      </c>
      <c r="P40" s="142">
        <f>SUM(P16,P32,P35,P38)</f>
        <v>24</v>
      </c>
      <c r="Q40" s="142"/>
      <c r="R40" s="142"/>
      <c r="S40" s="142">
        <f>SUM(S16,S32,S35,S38)</f>
        <v>0</v>
      </c>
      <c r="T40" s="142"/>
      <c r="U40" s="142">
        <f>SUM(U16,U32,U35,U38)</f>
        <v>0</v>
      </c>
      <c r="V40" s="142">
        <f>SUM(V16,V32,V35,V38)</f>
        <v>80</v>
      </c>
      <c r="W40" s="142"/>
      <c r="X40" s="142">
        <f>SUM(X16,X32,X35,X38)</f>
        <v>4</v>
      </c>
      <c r="Y40" s="166"/>
      <c r="Z40" s="4"/>
      <c r="AA40" s="4"/>
      <c r="AB40" s="4"/>
      <c r="AC40" s="4"/>
      <c r="AD40" s="5"/>
      <c r="AE40" s="5"/>
      <c r="AF40" s="5"/>
      <c r="AG40" s="5"/>
      <c r="AH40" s="5"/>
      <c r="AI40" s="5"/>
      <c r="AJ40" s="5"/>
    </row>
    <row r="41" spans="1:36" s="6" customFormat="1" ht="12" customHeight="1" thickTop="1">
      <c r="A41" s="411"/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114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6"/>
      <c r="Z41" s="4"/>
      <c r="AA41" s="4"/>
      <c r="AB41" s="4"/>
      <c r="AC41" s="4"/>
      <c r="AD41" s="5"/>
      <c r="AE41" s="5"/>
      <c r="AF41" s="5"/>
      <c r="AG41" s="5"/>
      <c r="AH41" s="5"/>
      <c r="AI41" s="5"/>
      <c r="AJ41" s="5"/>
    </row>
    <row r="42" spans="1:36" s="6" customFormat="1" ht="9" customHeight="1">
      <c r="A42" s="396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23"/>
      <c r="Z42" s="4"/>
      <c r="AA42" s="4"/>
      <c r="AB42" s="4"/>
      <c r="AC42" s="4"/>
      <c r="AD42" s="5"/>
      <c r="AE42" s="5"/>
      <c r="AF42" s="5"/>
      <c r="AG42" s="5"/>
      <c r="AH42" s="5"/>
      <c r="AI42" s="5"/>
      <c r="AJ42" s="5"/>
    </row>
    <row r="43" spans="1:36" s="6" customFormat="1" ht="9" customHeight="1">
      <c r="B43" s="2"/>
      <c r="Z43" s="4"/>
      <c r="AA43" s="4"/>
      <c r="AB43" s="4"/>
      <c r="AC43" s="4"/>
      <c r="AD43" s="5"/>
      <c r="AE43" s="5"/>
      <c r="AF43" s="5"/>
      <c r="AG43" s="5"/>
      <c r="AH43" s="5"/>
      <c r="AI43" s="5"/>
      <c r="AJ43" s="5"/>
    </row>
    <row r="44" spans="1:36" s="6" customFormat="1" ht="9" customHeight="1">
      <c r="B44" s="2"/>
      <c r="Z44" s="4"/>
      <c r="AA44" s="4"/>
      <c r="AB44" s="4"/>
      <c r="AC44" s="4"/>
      <c r="AD44" s="5"/>
      <c r="AE44" s="5"/>
      <c r="AF44" s="5"/>
      <c r="AG44" s="5"/>
      <c r="AH44" s="5"/>
      <c r="AI44" s="5"/>
      <c r="AJ44" s="5"/>
    </row>
    <row r="45" spans="1:36" s="6" customFormat="1" ht="9" customHeight="1">
      <c r="B45" s="2"/>
      <c r="Z45" s="4"/>
      <c r="AA45" s="4"/>
      <c r="AB45" s="4"/>
      <c r="AC45" s="4"/>
      <c r="AD45" s="5"/>
      <c r="AE45" s="5"/>
      <c r="AF45" s="5"/>
      <c r="AG45" s="5"/>
      <c r="AH45" s="5"/>
      <c r="AI45" s="5"/>
      <c r="AJ45" s="5"/>
    </row>
    <row r="46" spans="1:36" s="6" customFormat="1" ht="9" customHeight="1">
      <c r="B46" s="2"/>
      <c r="Z46" s="4"/>
      <c r="AA46" s="4"/>
      <c r="AB46" s="4"/>
      <c r="AC46" s="4"/>
      <c r="AD46" s="5"/>
      <c r="AE46" s="5"/>
      <c r="AF46" s="5"/>
      <c r="AG46" s="5"/>
      <c r="AH46" s="5"/>
      <c r="AI46" s="5"/>
      <c r="AJ46" s="5"/>
    </row>
    <row r="47" spans="1:36" s="6" customFormat="1" ht="9" customHeight="1">
      <c r="B47" s="2"/>
      <c r="Z47" s="4"/>
      <c r="AA47" s="4"/>
      <c r="AB47" s="4"/>
      <c r="AC47" s="4"/>
      <c r="AD47" s="5"/>
      <c r="AE47" s="5"/>
      <c r="AF47" s="5"/>
      <c r="AG47" s="5"/>
      <c r="AH47" s="5"/>
      <c r="AI47" s="5"/>
      <c r="AJ47" s="5"/>
    </row>
    <row r="48" spans="1:36" s="6" customFormat="1" ht="9" customHeight="1">
      <c r="B48" s="2"/>
      <c r="Z48" s="4"/>
      <c r="AA48" s="4"/>
      <c r="AB48" s="4"/>
      <c r="AC48" s="4"/>
      <c r="AD48" s="5"/>
      <c r="AE48" s="5"/>
      <c r="AF48" s="5"/>
      <c r="AG48" s="5"/>
      <c r="AH48" s="5"/>
      <c r="AI48" s="5"/>
      <c r="AJ48" s="5"/>
    </row>
    <row r="49" spans="2:36" s="6" customFormat="1" ht="9" customHeight="1">
      <c r="B49" s="2"/>
      <c r="Z49" s="4"/>
      <c r="AA49" s="4"/>
      <c r="AB49" s="4"/>
      <c r="AC49" s="4"/>
      <c r="AD49" s="5"/>
      <c r="AE49" s="5"/>
      <c r="AF49" s="5"/>
      <c r="AG49" s="5"/>
      <c r="AH49" s="5"/>
      <c r="AI49" s="5"/>
      <c r="AJ49" s="5"/>
    </row>
    <row r="50" spans="2:36" s="6" customFormat="1" ht="41.25" customHeight="1">
      <c r="B50" s="2"/>
      <c r="Z50" s="4"/>
      <c r="AA50" s="4"/>
      <c r="AB50" s="4"/>
      <c r="AC50" s="4"/>
      <c r="AD50" s="5"/>
      <c r="AE50" s="5"/>
      <c r="AF50" s="5"/>
      <c r="AG50" s="5"/>
      <c r="AH50" s="5"/>
      <c r="AI50" s="5"/>
      <c r="AJ50" s="5"/>
    </row>
    <row r="51" spans="2:36" s="6" customFormat="1" ht="9" customHeight="1">
      <c r="B51" s="2"/>
      <c r="Z51" s="4"/>
      <c r="AA51" s="4"/>
      <c r="AB51" s="4"/>
      <c r="AC51" s="4"/>
      <c r="AD51" s="5"/>
      <c r="AE51" s="5"/>
      <c r="AF51" s="5"/>
      <c r="AG51" s="5"/>
      <c r="AH51" s="5"/>
      <c r="AI51" s="5"/>
      <c r="AJ51" s="5"/>
    </row>
    <row r="52" spans="2:36" s="6" customFormat="1" ht="9" customHeight="1">
      <c r="B52" s="2"/>
      <c r="Z52" s="4"/>
      <c r="AA52" s="4"/>
      <c r="AB52" s="4"/>
      <c r="AC52" s="4"/>
      <c r="AD52" s="5"/>
      <c r="AE52" s="5"/>
      <c r="AF52" s="5"/>
      <c r="AG52" s="5"/>
      <c r="AH52" s="5"/>
      <c r="AI52" s="5"/>
      <c r="AJ52" s="5"/>
    </row>
    <row r="53" spans="2:36" s="6" customFormat="1" ht="60" customHeight="1">
      <c r="B53" s="2"/>
      <c r="Z53" s="4"/>
      <c r="AA53" s="4"/>
      <c r="AB53" s="4"/>
      <c r="AC53" s="4"/>
      <c r="AD53" s="5"/>
      <c r="AE53" s="5"/>
      <c r="AF53" s="5"/>
      <c r="AG53" s="5"/>
      <c r="AH53" s="5"/>
      <c r="AI53" s="5"/>
      <c r="AJ53" s="5"/>
    </row>
    <row r="54" spans="2:36" s="6" customFormat="1" ht="40.5" customHeight="1">
      <c r="B54" s="2"/>
      <c r="Z54" s="4"/>
      <c r="AA54" s="4"/>
      <c r="AB54" s="4"/>
      <c r="AC54" s="4"/>
      <c r="AD54" s="5"/>
      <c r="AE54" s="5"/>
      <c r="AF54" s="5"/>
      <c r="AG54" s="5"/>
      <c r="AH54" s="5"/>
      <c r="AI54" s="5"/>
      <c r="AJ54" s="5"/>
    </row>
    <row r="55" spans="2:36" s="6" customFormat="1" ht="57.6" customHeight="1">
      <c r="B55" s="2"/>
      <c r="Z55" s="4"/>
      <c r="AA55" s="4"/>
      <c r="AB55" s="4"/>
      <c r="AC55" s="4"/>
      <c r="AD55" s="5"/>
      <c r="AE55" s="5"/>
      <c r="AF55" s="5"/>
      <c r="AG55" s="5"/>
      <c r="AH55" s="5"/>
      <c r="AI55" s="5"/>
      <c r="AJ55" s="5"/>
    </row>
    <row r="56" spans="2:36" s="6" customFormat="1" ht="51.75" customHeight="1">
      <c r="B56" s="2"/>
      <c r="Z56" s="4"/>
      <c r="AA56" s="4"/>
      <c r="AB56" s="4"/>
      <c r="AC56" s="4"/>
      <c r="AD56" s="5"/>
      <c r="AE56" s="5"/>
      <c r="AF56" s="5"/>
      <c r="AG56" s="5"/>
      <c r="AH56" s="5"/>
      <c r="AI56" s="5"/>
      <c r="AJ56" s="5"/>
    </row>
    <row r="57" spans="2:36" s="6" customFormat="1" ht="72.75" customHeight="1">
      <c r="B57" s="2"/>
      <c r="Z57" s="4"/>
      <c r="AA57" s="4"/>
      <c r="AB57" s="4"/>
      <c r="AC57" s="4"/>
      <c r="AD57" s="5"/>
      <c r="AE57" s="5"/>
      <c r="AF57" s="5"/>
      <c r="AG57" s="5"/>
      <c r="AH57" s="5"/>
      <c r="AI57" s="5"/>
      <c r="AJ57" s="5"/>
    </row>
    <row r="58" spans="2:36" s="6" customFormat="1">
      <c r="B58" s="2"/>
      <c r="Z58" s="4"/>
      <c r="AA58" s="4"/>
      <c r="AB58" s="4"/>
      <c r="AC58" s="4"/>
      <c r="AD58" s="5"/>
      <c r="AE58" s="5"/>
      <c r="AF58" s="5"/>
      <c r="AG58" s="5"/>
      <c r="AH58" s="5"/>
      <c r="AI58" s="5"/>
      <c r="AJ58" s="5"/>
    </row>
    <row r="59" spans="2:36" s="6" customFormat="1">
      <c r="B59" s="2"/>
      <c r="Z59" s="4"/>
      <c r="AA59" s="4"/>
      <c r="AB59" s="4"/>
      <c r="AC59" s="4"/>
      <c r="AD59" s="5"/>
      <c r="AE59" s="5"/>
      <c r="AF59" s="5"/>
      <c r="AG59" s="5"/>
      <c r="AH59" s="5"/>
      <c r="AI59" s="5"/>
      <c r="AJ59" s="5"/>
    </row>
    <row r="60" spans="2:36" s="6" customFormat="1">
      <c r="B60" s="2"/>
      <c r="Z60" s="4"/>
      <c r="AA60" s="4"/>
      <c r="AB60" s="4"/>
      <c r="AC60" s="4"/>
      <c r="AD60" s="5"/>
      <c r="AE60" s="5"/>
      <c r="AF60" s="5"/>
      <c r="AG60" s="5"/>
      <c r="AH60" s="5"/>
      <c r="AI60" s="5"/>
      <c r="AJ60" s="5"/>
    </row>
    <row r="61" spans="2:36" s="6" customFormat="1">
      <c r="B61" s="2"/>
      <c r="Z61" s="4"/>
      <c r="AA61" s="4"/>
      <c r="AB61" s="4"/>
      <c r="AC61" s="4"/>
      <c r="AD61" s="5"/>
      <c r="AE61" s="5"/>
      <c r="AF61" s="5"/>
      <c r="AG61" s="5"/>
      <c r="AH61" s="5"/>
      <c r="AI61" s="5"/>
      <c r="AJ61" s="5"/>
    </row>
    <row r="62" spans="2:36" s="6" customFormat="1">
      <c r="B62" s="2"/>
      <c r="Z62" s="4"/>
      <c r="AA62" s="4"/>
      <c r="AB62" s="4"/>
      <c r="AC62" s="4"/>
      <c r="AD62" s="5"/>
      <c r="AE62" s="5"/>
      <c r="AF62" s="5"/>
      <c r="AG62" s="5"/>
      <c r="AH62" s="5"/>
      <c r="AI62" s="5"/>
      <c r="AJ62" s="5"/>
    </row>
    <row r="63" spans="2:36" s="6" customFormat="1">
      <c r="B63" s="2"/>
      <c r="Z63" s="4"/>
      <c r="AA63" s="4"/>
      <c r="AB63" s="4"/>
      <c r="AC63" s="4"/>
      <c r="AD63" s="5"/>
      <c r="AE63" s="5"/>
      <c r="AF63" s="5"/>
      <c r="AG63" s="5"/>
      <c r="AH63" s="5"/>
      <c r="AI63" s="5"/>
      <c r="AJ63" s="5"/>
    </row>
    <row r="64" spans="2:36" s="6" customFormat="1">
      <c r="B64" s="2"/>
      <c r="Z64" s="4"/>
      <c r="AA64" s="4"/>
      <c r="AB64" s="4"/>
      <c r="AC64" s="4"/>
      <c r="AD64" s="5"/>
      <c r="AE64" s="5"/>
      <c r="AF64" s="5"/>
      <c r="AG64" s="5"/>
      <c r="AH64" s="5"/>
      <c r="AI64" s="5"/>
      <c r="AJ64" s="5"/>
    </row>
    <row r="65" spans="2:36" s="6" customFormat="1">
      <c r="B65" s="2"/>
      <c r="Z65" s="4"/>
      <c r="AA65" s="4"/>
      <c r="AB65" s="4"/>
      <c r="AC65" s="4"/>
      <c r="AD65" s="5"/>
      <c r="AE65" s="5"/>
      <c r="AF65" s="5"/>
      <c r="AG65" s="5"/>
      <c r="AH65" s="5"/>
      <c r="AI65" s="5"/>
      <c r="AJ65" s="5"/>
    </row>
    <row r="66" spans="2:36" s="6" customFormat="1">
      <c r="B66" s="2"/>
      <c r="Z66" s="4"/>
      <c r="AA66" s="4"/>
      <c r="AB66" s="4"/>
      <c r="AC66" s="4"/>
      <c r="AD66" s="5"/>
      <c r="AE66" s="5"/>
      <c r="AF66" s="5"/>
      <c r="AG66" s="5"/>
      <c r="AH66" s="5"/>
      <c r="AI66" s="5"/>
      <c r="AJ66" s="5"/>
    </row>
    <row r="67" spans="2:36" s="6" customFormat="1">
      <c r="B67" s="2"/>
      <c r="Z67" s="4"/>
      <c r="AA67" s="4"/>
      <c r="AB67" s="4"/>
      <c r="AC67" s="4"/>
      <c r="AD67" s="5"/>
      <c r="AE67" s="5"/>
      <c r="AF67" s="5"/>
      <c r="AG67" s="5"/>
      <c r="AH67" s="5"/>
      <c r="AI67" s="5"/>
      <c r="AJ67" s="5"/>
    </row>
    <row r="68" spans="2:36" s="6" customFormat="1">
      <c r="B68" s="2"/>
      <c r="Z68" s="4"/>
      <c r="AA68" s="4"/>
      <c r="AB68" s="4"/>
      <c r="AC68" s="4"/>
      <c r="AD68" s="5"/>
      <c r="AE68" s="5"/>
      <c r="AF68" s="5"/>
      <c r="AG68" s="5"/>
      <c r="AH68" s="5"/>
      <c r="AI68" s="5"/>
      <c r="AJ68" s="5"/>
    </row>
    <row r="69" spans="2:36" s="6" customFormat="1">
      <c r="B69" s="2"/>
      <c r="Z69" s="4"/>
      <c r="AA69" s="4"/>
      <c r="AB69" s="4"/>
      <c r="AC69" s="4"/>
      <c r="AD69" s="5"/>
      <c r="AE69" s="5"/>
      <c r="AF69" s="5"/>
      <c r="AG69" s="5"/>
      <c r="AH69" s="5"/>
      <c r="AI69" s="5"/>
      <c r="AJ69" s="5"/>
    </row>
    <row r="70" spans="2:36" s="6" customFormat="1">
      <c r="B70" s="2"/>
      <c r="Z70" s="4"/>
      <c r="AA70" s="4"/>
      <c r="AB70" s="4"/>
      <c r="AC70" s="4"/>
      <c r="AD70" s="5"/>
      <c r="AE70" s="5"/>
      <c r="AF70" s="5"/>
      <c r="AG70" s="5"/>
      <c r="AH70" s="5"/>
      <c r="AI70" s="5"/>
      <c r="AJ70" s="5"/>
    </row>
    <row r="71" spans="2:36" s="6" customFormat="1">
      <c r="B71" s="2"/>
      <c r="Z71" s="4"/>
      <c r="AA71" s="4"/>
      <c r="AB71" s="4"/>
      <c r="AC71" s="4"/>
      <c r="AD71" s="5"/>
      <c r="AE71" s="5"/>
      <c r="AF71" s="5"/>
      <c r="AG71" s="5"/>
      <c r="AH71" s="5"/>
      <c r="AI71" s="5"/>
      <c r="AJ71" s="5"/>
    </row>
    <row r="72" spans="2:36" s="6" customFormat="1">
      <c r="B72" s="2"/>
      <c r="Z72" s="4"/>
      <c r="AA72" s="4"/>
      <c r="AB72" s="4"/>
      <c r="AC72" s="4"/>
      <c r="AD72" s="5"/>
      <c r="AE72" s="5"/>
      <c r="AF72" s="5"/>
      <c r="AG72" s="5"/>
      <c r="AH72" s="5"/>
      <c r="AI72" s="5"/>
      <c r="AJ72" s="5"/>
    </row>
    <row r="73" spans="2:36" s="6" customFormat="1">
      <c r="B73" s="2"/>
      <c r="Z73" s="4"/>
      <c r="AA73" s="4"/>
      <c r="AB73" s="4"/>
      <c r="AC73" s="4"/>
      <c r="AD73" s="5"/>
      <c r="AE73" s="5"/>
      <c r="AF73" s="5"/>
      <c r="AG73" s="5"/>
      <c r="AH73" s="5"/>
      <c r="AI73" s="5"/>
      <c r="AJ73" s="5"/>
    </row>
    <row r="74" spans="2:36" s="6" customFormat="1">
      <c r="B74" s="2"/>
      <c r="Z74" s="4"/>
      <c r="AA74" s="4"/>
      <c r="AB74" s="4"/>
      <c r="AC74" s="4"/>
      <c r="AD74" s="5"/>
      <c r="AE74" s="5"/>
      <c r="AF74" s="5"/>
      <c r="AG74" s="5"/>
      <c r="AH74" s="5"/>
      <c r="AI74" s="5"/>
      <c r="AJ74" s="5"/>
    </row>
    <row r="75" spans="2:36" s="6" customFormat="1">
      <c r="B75" s="2"/>
      <c r="Z75" s="4"/>
      <c r="AA75" s="4"/>
      <c r="AB75" s="4"/>
      <c r="AC75" s="4"/>
      <c r="AD75" s="5"/>
      <c r="AE75" s="5"/>
      <c r="AF75" s="5"/>
      <c r="AG75" s="5"/>
      <c r="AH75" s="5"/>
      <c r="AI75" s="5"/>
      <c r="AJ75" s="5"/>
    </row>
    <row r="76" spans="2:36" s="6" customFormat="1">
      <c r="B76" s="2"/>
      <c r="Z76" s="4"/>
      <c r="AA76" s="4"/>
      <c r="AB76" s="4"/>
      <c r="AC76" s="4"/>
      <c r="AD76" s="5"/>
      <c r="AE76" s="5"/>
      <c r="AF76" s="5"/>
      <c r="AG76" s="5"/>
      <c r="AH76" s="5"/>
      <c r="AI76" s="5"/>
      <c r="AJ76" s="5"/>
    </row>
    <row r="77" spans="2:36" s="6" customFormat="1">
      <c r="B77" s="2"/>
      <c r="Z77" s="4"/>
      <c r="AA77" s="4"/>
      <c r="AB77" s="4"/>
      <c r="AC77" s="4"/>
      <c r="AD77" s="5"/>
      <c r="AE77" s="5"/>
      <c r="AF77" s="5"/>
      <c r="AG77" s="5"/>
      <c r="AH77" s="5"/>
      <c r="AI77" s="5"/>
      <c r="AJ77" s="5"/>
    </row>
    <row r="78" spans="2:36" s="6" customFormat="1">
      <c r="B78" s="2"/>
      <c r="Z78" s="4"/>
      <c r="AA78" s="4"/>
      <c r="AB78" s="4"/>
      <c r="AC78" s="4"/>
      <c r="AD78" s="5"/>
      <c r="AE78" s="5"/>
      <c r="AF78" s="5"/>
      <c r="AG78" s="5"/>
      <c r="AH78" s="5"/>
      <c r="AI78" s="5"/>
      <c r="AJ78" s="5"/>
    </row>
    <row r="79" spans="2:36" s="6" customFormat="1">
      <c r="B79" s="2"/>
      <c r="Z79" s="4"/>
      <c r="AA79" s="4"/>
      <c r="AB79" s="4"/>
      <c r="AC79" s="4"/>
      <c r="AD79" s="5"/>
      <c r="AE79" s="5"/>
      <c r="AF79" s="5"/>
      <c r="AG79" s="5"/>
      <c r="AH79" s="5"/>
      <c r="AI79" s="5"/>
      <c r="AJ79" s="5"/>
    </row>
    <row r="80" spans="2:36" s="6" customFormat="1">
      <c r="B80" s="2"/>
      <c r="Z80" s="4"/>
      <c r="AA80" s="4"/>
      <c r="AB80" s="4"/>
      <c r="AC80" s="4"/>
      <c r="AD80" s="5"/>
      <c r="AE80" s="5"/>
      <c r="AF80" s="5"/>
      <c r="AG80" s="5"/>
      <c r="AH80" s="5"/>
      <c r="AI80" s="5"/>
      <c r="AJ80" s="5"/>
    </row>
    <row r="81" spans="2:36" s="6" customFormat="1">
      <c r="B81" s="2"/>
      <c r="Z81" s="4"/>
      <c r="AA81" s="4"/>
      <c r="AB81" s="4"/>
      <c r="AC81" s="4"/>
      <c r="AD81" s="5"/>
      <c r="AE81" s="5"/>
      <c r="AF81" s="5"/>
      <c r="AG81" s="5"/>
      <c r="AH81" s="5"/>
      <c r="AI81" s="5"/>
      <c r="AJ81" s="5"/>
    </row>
    <row r="82" spans="2:36" s="6" customFormat="1">
      <c r="B82" s="2"/>
      <c r="Z82" s="4"/>
      <c r="AA82" s="4"/>
      <c r="AB82" s="4"/>
      <c r="AC82" s="4"/>
      <c r="AD82" s="5"/>
      <c r="AE82" s="5"/>
      <c r="AF82" s="5"/>
      <c r="AG82" s="5"/>
      <c r="AH82" s="5"/>
      <c r="AI82" s="5"/>
      <c r="AJ82" s="5"/>
    </row>
    <row r="83" spans="2:36" s="6" customFormat="1">
      <c r="B83" s="2"/>
      <c r="Z83" s="4"/>
      <c r="AA83" s="4"/>
      <c r="AB83" s="4"/>
      <c r="AC83" s="4"/>
      <c r="AD83" s="5"/>
      <c r="AE83" s="5"/>
      <c r="AF83" s="5"/>
      <c r="AG83" s="5"/>
      <c r="AH83" s="5"/>
      <c r="AI83" s="5"/>
      <c r="AJ83" s="5"/>
    </row>
    <row r="84" spans="2:36" s="6" customFormat="1">
      <c r="B84" s="2"/>
      <c r="Z84" s="4"/>
      <c r="AA84" s="4"/>
      <c r="AB84" s="4"/>
      <c r="AC84" s="4"/>
      <c r="AD84" s="5"/>
      <c r="AE84" s="5"/>
      <c r="AF84" s="5"/>
      <c r="AG84" s="5"/>
      <c r="AH84" s="5"/>
      <c r="AI84" s="5"/>
      <c r="AJ84" s="5"/>
    </row>
    <row r="85" spans="2:36" s="6" customFormat="1">
      <c r="B85" s="2"/>
      <c r="Z85" s="4"/>
      <c r="AA85" s="4"/>
      <c r="AB85" s="4"/>
      <c r="AC85" s="4"/>
      <c r="AD85" s="5"/>
      <c r="AE85" s="5"/>
      <c r="AF85" s="5"/>
      <c r="AG85" s="5"/>
      <c r="AH85" s="5"/>
      <c r="AI85" s="5"/>
      <c r="AJ85" s="5"/>
    </row>
    <row r="86" spans="2:36" s="6" customFormat="1">
      <c r="B86" s="2"/>
      <c r="Z86" s="4"/>
      <c r="AA86" s="4"/>
      <c r="AB86" s="4"/>
      <c r="AC86" s="4"/>
      <c r="AD86" s="5"/>
      <c r="AE86" s="5"/>
      <c r="AF86" s="5"/>
      <c r="AG86" s="5"/>
      <c r="AH86" s="5"/>
      <c r="AI86" s="5"/>
      <c r="AJ86" s="5"/>
    </row>
    <row r="87" spans="2:36" s="6" customFormat="1">
      <c r="B87" s="2"/>
      <c r="Z87" s="4"/>
      <c r="AA87" s="4"/>
      <c r="AB87" s="4"/>
      <c r="AC87" s="4"/>
      <c r="AD87" s="5"/>
      <c r="AE87" s="5"/>
      <c r="AF87" s="5"/>
      <c r="AG87" s="5"/>
      <c r="AH87" s="5"/>
      <c r="AI87" s="5"/>
      <c r="AJ87" s="5"/>
    </row>
    <row r="88" spans="2:36" s="6" customFormat="1">
      <c r="B88" s="2"/>
      <c r="Z88" s="4"/>
      <c r="AA88" s="4"/>
      <c r="AB88" s="4"/>
      <c r="AC88" s="4"/>
      <c r="AD88" s="5"/>
      <c r="AE88" s="5"/>
      <c r="AF88" s="5"/>
      <c r="AG88" s="5"/>
      <c r="AH88" s="5"/>
      <c r="AI88" s="5"/>
      <c r="AJ88" s="5"/>
    </row>
    <row r="89" spans="2:36" s="6" customFormat="1">
      <c r="B89" s="2"/>
      <c r="Z89" s="4"/>
      <c r="AA89" s="4"/>
      <c r="AB89" s="4"/>
      <c r="AC89" s="4"/>
      <c r="AD89" s="5"/>
      <c r="AE89" s="5"/>
      <c r="AF89" s="5"/>
      <c r="AG89" s="5"/>
      <c r="AH89" s="5"/>
      <c r="AI89" s="5"/>
      <c r="AJ89" s="5"/>
    </row>
    <row r="90" spans="2:36" s="6" customFormat="1">
      <c r="B90" s="2"/>
      <c r="Z90" s="4"/>
      <c r="AA90" s="4"/>
      <c r="AB90" s="4"/>
      <c r="AC90" s="4"/>
      <c r="AD90" s="5"/>
      <c r="AE90" s="5"/>
      <c r="AF90" s="5"/>
      <c r="AG90" s="5"/>
      <c r="AH90" s="5"/>
      <c r="AI90" s="5"/>
      <c r="AJ90" s="5"/>
    </row>
    <row r="91" spans="2:36" s="6" customFormat="1">
      <c r="B91" s="2"/>
      <c r="Z91" s="4"/>
      <c r="AA91" s="4"/>
      <c r="AB91" s="4"/>
      <c r="AC91" s="4"/>
      <c r="AD91" s="5"/>
      <c r="AE91" s="5"/>
      <c r="AF91" s="5"/>
      <c r="AG91" s="5"/>
      <c r="AH91" s="5"/>
      <c r="AI91" s="5"/>
      <c r="AJ91" s="5"/>
    </row>
    <row r="92" spans="2:36" s="6" customFormat="1">
      <c r="B92" s="2"/>
      <c r="Z92" s="4"/>
      <c r="AA92" s="4"/>
      <c r="AB92" s="4"/>
      <c r="AC92" s="4"/>
      <c r="AD92" s="5"/>
      <c r="AE92" s="5"/>
      <c r="AF92" s="5"/>
      <c r="AG92" s="5"/>
      <c r="AH92" s="5"/>
      <c r="AI92" s="5"/>
      <c r="AJ92" s="5"/>
    </row>
    <row r="93" spans="2:36" s="6" customFormat="1">
      <c r="B93" s="2"/>
      <c r="Z93" s="4"/>
      <c r="AA93" s="4"/>
      <c r="AB93" s="4"/>
      <c r="AC93" s="4"/>
      <c r="AD93" s="5"/>
      <c r="AE93" s="5"/>
      <c r="AF93" s="5"/>
      <c r="AG93" s="5"/>
      <c r="AH93" s="5"/>
      <c r="AI93" s="5"/>
      <c r="AJ93" s="5"/>
    </row>
    <row r="94" spans="2:36" s="6" customFormat="1">
      <c r="B94" s="2"/>
      <c r="Z94" s="4"/>
      <c r="AA94" s="4"/>
      <c r="AB94" s="4"/>
      <c r="AC94" s="4"/>
      <c r="AD94" s="5"/>
      <c r="AE94" s="5"/>
      <c r="AF94" s="5"/>
      <c r="AG94" s="5"/>
      <c r="AH94" s="5"/>
      <c r="AI94" s="5"/>
      <c r="AJ94" s="5"/>
    </row>
    <row r="95" spans="2:36" s="6" customFormat="1">
      <c r="B95" s="2"/>
      <c r="Z95" s="4"/>
      <c r="AA95" s="4"/>
      <c r="AB95" s="4"/>
      <c r="AC95" s="4"/>
      <c r="AD95" s="5"/>
      <c r="AE95" s="5"/>
      <c r="AF95" s="5"/>
      <c r="AG95" s="5"/>
      <c r="AH95" s="5"/>
      <c r="AI95" s="5"/>
      <c r="AJ95" s="5"/>
    </row>
    <row r="96" spans="2:36" s="6" customFormat="1">
      <c r="B96" s="2"/>
      <c r="Z96" s="4"/>
      <c r="AA96" s="4"/>
      <c r="AB96" s="4"/>
      <c r="AC96" s="4"/>
      <c r="AD96" s="5"/>
      <c r="AE96" s="5"/>
      <c r="AF96" s="5"/>
      <c r="AG96" s="5"/>
      <c r="AH96" s="5"/>
      <c r="AI96" s="5"/>
      <c r="AJ96" s="5"/>
    </row>
    <row r="97" spans="1:36" s="6" customFormat="1">
      <c r="B97" s="2"/>
      <c r="Z97" s="4"/>
      <c r="AA97" s="4"/>
      <c r="AB97" s="4"/>
      <c r="AC97" s="4"/>
      <c r="AD97" s="5"/>
      <c r="AE97" s="5"/>
      <c r="AF97" s="5"/>
      <c r="AG97" s="5"/>
      <c r="AH97" s="5"/>
      <c r="AI97" s="5"/>
      <c r="AJ97" s="5"/>
    </row>
    <row r="98" spans="1:36" s="6" customFormat="1">
      <c r="B98" s="2"/>
      <c r="Z98" s="4"/>
      <c r="AA98" s="4"/>
      <c r="AB98" s="4"/>
      <c r="AC98" s="4"/>
      <c r="AD98" s="5"/>
      <c r="AE98" s="5"/>
      <c r="AF98" s="5"/>
      <c r="AG98" s="5"/>
      <c r="AH98" s="5"/>
      <c r="AI98" s="5"/>
      <c r="AJ98" s="5"/>
    </row>
    <row r="99" spans="1:36" s="6" customFormat="1">
      <c r="A99" s="4"/>
      <c r="B99" s="1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5"/>
      <c r="AE99" s="5"/>
      <c r="AF99" s="5"/>
      <c r="AG99" s="5"/>
      <c r="AH99" s="5"/>
      <c r="AI99" s="5"/>
      <c r="AJ99" s="5"/>
    </row>
    <row r="100" spans="1:36" s="6" customFormat="1">
      <c r="A100" s="4"/>
      <c r="B100" s="1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5"/>
      <c r="AE100" s="5"/>
      <c r="AF100" s="5"/>
      <c r="AG100" s="5"/>
      <c r="AH100" s="5"/>
      <c r="AI100" s="5"/>
      <c r="AJ100" s="5"/>
    </row>
    <row r="101" spans="1:36" s="6" customFormat="1">
      <c r="A101" s="4"/>
      <c r="B101" s="1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5"/>
      <c r="AE101" s="5"/>
      <c r="AF101" s="5"/>
      <c r="AG101" s="5"/>
      <c r="AH101" s="5"/>
      <c r="AI101" s="5"/>
      <c r="AJ101" s="5"/>
    </row>
    <row r="102" spans="1:36" s="6" customFormat="1">
      <c r="A102" s="4"/>
      <c r="B102" s="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5"/>
      <c r="AE102" s="5"/>
      <c r="AF102" s="5"/>
      <c r="AG102" s="5"/>
      <c r="AH102" s="5"/>
      <c r="AI102" s="5"/>
      <c r="AJ102" s="5"/>
    </row>
    <row r="103" spans="1:36" s="6" customFormat="1">
      <c r="A103" s="4"/>
      <c r="B103" s="1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36" s="6" customFormat="1">
      <c r="A104" s="4"/>
      <c r="B104" s="1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36" s="6" customFormat="1">
      <c r="A105" s="4"/>
      <c r="B105" s="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36" s="6" customFormat="1">
      <c r="A106" s="4"/>
      <c r="B106" s="1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36" s="6" customFormat="1">
      <c r="A107" s="4"/>
      <c r="B107" s="1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36" s="6" customFormat="1">
      <c r="A108" s="4"/>
      <c r="B108" s="1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36" s="6" customFormat="1">
      <c r="A109" s="4"/>
      <c r="B109" s="1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36" s="6" customFormat="1">
      <c r="A110" s="4"/>
      <c r="B110" s="1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36" s="6" customFormat="1">
      <c r="A111" s="4"/>
      <c r="B111" s="1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36" s="6" customFormat="1">
      <c r="A112" s="4"/>
      <c r="B112" s="1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s="6" customFormat="1">
      <c r="A113" s="4"/>
      <c r="B113" s="1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s="6" customFormat="1">
      <c r="A114" s="4"/>
      <c r="B114" s="1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s="6" customFormat="1">
      <c r="A115" s="4"/>
      <c r="B115" s="1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s="6" customFormat="1">
      <c r="A116" s="4"/>
      <c r="B116" s="1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s="6" customFormat="1">
      <c r="A117" s="4"/>
      <c r="B117" s="1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s="6" customFormat="1">
      <c r="A118" s="4"/>
      <c r="B118" s="1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s="6" customFormat="1">
      <c r="A119" s="4"/>
      <c r="B119" s="1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s="6" customFormat="1">
      <c r="A120" s="4"/>
      <c r="B120" s="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s="6" customFormat="1">
      <c r="A121" s="4"/>
      <c r="B121" s="1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s="6" customFormat="1">
      <c r="A122" s="4"/>
      <c r="B122" s="1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s="6" customFormat="1">
      <c r="A123" s="4"/>
      <c r="B123" s="1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s="6" customFormat="1">
      <c r="A124" s="4"/>
      <c r="B124" s="1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s="6" customFormat="1">
      <c r="A125" s="4"/>
      <c r="B125" s="1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s="6" customFormat="1">
      <c r="A126" s="4"/>
      <c r="B126" s="1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s="6" customFormat="1">
      <c r="A127" s="4"/>
      <c r="B127" s="1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s="6" customFormat="1">
      <c r="A128" s="4"/>
      <c r="B128" s="1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s="6" customFormat="1">
      <c r="A129" s="4"/>
      <c r="B129" s="1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s="6" customFormat="1">
      <c r="A130" s="4"/>
      <c r="B130" s="1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s="6" customFormat="1">
      <c r="A131" s="4"/>
      <c r="B131" s="1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s="6" customFormat="1">
      <c r="A132" s="4"/>
      <c r="B132" s="1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s="6" customFormat="1">
      <c r="A133" s="4"/>
      <c r="B133" s="1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s="6" customFormat="1">
      <c r="A134" s="4"/>
      <c r="B134" s="1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s="6" customFormat="1">
      <c r="A135" s="4"/>
      <c r="B135" s="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s="6" customFormat="1">
      <c r="A136" s="4"/>
      <c r="B136" s="1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s="6" customFormat="1">
      <c r="A137" s="4"/>
      <c r="B137" s="1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s="6" customFormat="1">
      <c r="A138" s="4"/>
      <c r="B138" s="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s="6" customFormat="1">
      <c r="A139" s="4"/>
      <c r="B139" s="1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s="6" customFormat="1">
      <c r="A140" s="4"/>
      <c r="B140" s="1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s="6" customFormat="1">
      <c r="A141" s="4"/>
      <c r="B141" s="1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s="6" customFormat="1">
      <c r="A142" s="4"/>
      <c r="B142" s="1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s="6" customFormat="1">
      <c r="A143" s="4"/>
      <c r="B143" s="1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s="6" customFormat="1">
      <c r="A144" s="4"/>
      <c r="B144" s="1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</sheetData>
  <mergeCells count="90">
    <mergeCell ref="Q18:Q19"/>
    <mergeCell ref="A18:A19"/>
    <mergeCell ref="C18:D18"/>
    <mergeCell ref="E18:E19"/>
    <mergeCell ref="P18:P19"/>
    <mergeCell ref="F18:F19"/>
    <mergeCell ref="G18:G19"/>
    <mergeCell ref="E39:Y39"/>
    <mergeCell ref="A36:Y36"/>
    <mergeCell ref="C37:D37"/>
    <mergeCell ref="A38:E38"/>
    <mergeCell ref="G21:G24"/>
    <mergeCell ref="U21:U24"/>
    <mergeCell ref="X21:X24"/>
    <mergeCell ref="A21:A24"/>
    <mergeCell ref="C21:D24"/>
    <mergeCell ref="Q21:Q24"/>
    <mergeCell ref="Q26:Q27"/>
    <mergeCell ref="F26:F27"/>
    <mergeCell ref="G26:G27"/>
    <mergeCell ref="P26:P27"/>
    <mergeCell ref="B26:B27"/>
    <mergeCell ref="P21:P24"/>
    <mergeCell ref="C20:Y20"/>
    <mergeCell ref="C25:Y25"/>
    <mergeCell ref="A42:X42"/>
    <mergeCell ref="A35:E35"/>
    <mergeCell ref="A32:E32"/>
    <mergeCell ref="C26:D27"/>
    <mergeCell ref="A33:Y33"/>
    <mergeCell ref="C30:D30"/>
    <mergeCell ref="C31:D31"/>
    <mergeCell ref="A40:E40"/>
    <mergeCell ref="A26:A27"/>
    <mergeCell ref="C29:D29"/>
    <mergeCell ref="A41:M41"/>
    <mergeCell ref="F21:F24"/>
    <mergeCell ref="H21:H24"/>
    <mergeCell ref="H26:H27"/>
    <mergeCell ref="A1:G1"/>
    <mergeCell ref="A3:F3"/>
    <mergeCell ref="A4:F4"/>
    <mergeCell ref="O1:R1"/>
    <mergeCell ref="G2:M2"/>
    <mergeCell ref="P2:S2"/>
    <mergeCell ref="C2:F2"/>
    <mergeCell ref="C15:D15"/>
    <mergeCell ref="C14:D14"/>
    <mergeCell ref="I10:I11"/>
    <mergeCell ref="P10:P11"/>
    <mergeCell ref="F10:F11"/>
    <mergeCell ref="L10:L11"/>
    <mergeCell ref="J10:J11"/>
    <mergeCell ref="C12:E12"/>
    <mergeCell ref="J12:L12"/>
    <mergeCell ref="E8:E11"/>
    <mergeCell ref="F8:G9"/>
    <mergeCell ref="N10:N11"/>
    <mergeCell ref="K10:K11"/>
    <mergeCell ref="A13:Y13"/>
    <mergeCell ref="S12:T12"/>
    <mergeCell ref="S9:Y9"/>
    <mergeCell ref="G5:M5"/>
    <mergeCell ref="G3:M3"/>
    <mergeCell ref="J4:O4"/>
    <mergeCell ref="S10:S11"/>
    <mergeCell ref="T10:T11"/>
    <mergeCell ref="Y10:Y11"/>
    <mergeCell ref="V12:W12"/>
    <mergeCell ref="H10:H11"/>
    <mergeCell ref="H9:R9"/>
    <mergeCell ref="H8:Y8"/>
    <mergeCell ref="Q12:R12"/>
    <mergeCell ref="Q10:R10"/>
    <mergeCell ref="C28:Y28"/>
    <mergeCell ref="B8:B11"/>
    <mergeCell ref="B21:B24"/>
    <mergeCell ref="A17:Y17"/>
    <mergeCell ref="C34:D34"/>
    <mergeCell ref="C19:D19"/>
    <mergeCell ref="W10:W11"/>
    <mergeCell ref="G10:G11"/>
    <mergeCell ref="O10:O11"/>
    <mergeCell ref="V10:V11"/>
    <mergeCell ref="C8:D11"/>
    <mergeCell ref="M10:M11"/>
    <mergeCell ref="A16:E16"/>
    <mergeCell ref="X10:X11"/>
    <mergeCell ref="A8:A11"/>
    <mergeCell ref="U10:U11"/>
  </mergeCells>
  <phoneticPr fontId="0" type="noConversion"/>
  <printOptions horizontalCentered="1"/>
  <pageMargins left="0.19685039370078741" right="0.19685039370078741" top="0.19685039370078741" bottom="0.19685039370078741" header="0.11811023622047245" footer="0.11811023622047245"/>
  <pageSetup paperSize="9" scale="79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2"/>
    <pageSetUpPr fitToPage="1"/>
  </sheetPr>
  <dimension ref="A1:Y72"/>
  <sheetViews>
    <sheetView tabSelected="1" zoomScale="80" zoomScaleNormal="80" zoomScaleSheetLayoutView="110" workbookViewId="0">
      <selection activeCell="G2" sqref="G2"/>
    </sheetView>
  </sheetViews>
  <sheetFormatPr defaultColWidth="8.7109375" defaultRowHeight="12.75"/>
  <cols>
    <col min="1" max="1" width="3.28515625" style="80" customWidth="1"/>
    <col min="2" max="2" width="6.5703125" style="80" customWidth="1"/>
    <col min="3" max="3" width="9.7109375" style="80" customWidth="1"/>
    <col min="4" max="4" width="15.7109375" style="80" customWidth="1"/>
    <col min="5" max="5" width="16.7109375" style="80" customWidth="1"/>
    <col min="6" max="6" width="7.7109375" style="80" customWidth="1"/>
    <col min="7" max="8" width="5.42578125" style="80" customWidth="1"/>
    <col min="9" max="9" width="5.140625" style="80" customWidth="1"/>
    <col min="10" max="10" width="5.5703125" style="80" customWidth="1"/>
    <col min="11" max="11" width="7" style="80" customWidth="1"/>
    <col min="12" max="12" width="7.140625" style="80" customWidth="1"/>
    <col min="13" max="13" width="6.28515625" style="80" customWidth="1"/>
    <col min="14" max="14" width="7.7109375" style="80" customWidth="1"/>
    <col min="15" max="15" width="5.7109375" style="80" customWidth="1"/>
    <col min="16" max="16" width="6.28515625" style="80" customWidth="1"/>
    <col min="17" max="17" width="9.28515625" style="80" customWidth="1"/>
    <col min="18" max="18" width="8.42578125" style="80" customWidth="1"/>
    <col min="19" max="19" width="6.5703125" style="80" customWidth="1"/>
    <col min="20" max="20" width="7.7109375" style="80" customWidth="1"/>
    <col min="21" max="21" width="6.140625" style="80" customWidth="1"/>
    <col min="22" max="22" width="6" style="80" customWidth="1"/>
    <col min="23" max="23" width="7.7109375" style="80" customWidth="1"/>
    <col min="24" max="24" width="5.7109375" style="80" customWidth="1"/>
    <col min="25" max="16384" width="8.7109375" style="80"/>
  </cols>
  <sheetData>
    <row r="1" spans="1:25">
      <c r="A1" s="378" t="s">
        <v>60</v>
      </c>
      <c r="B1" s="378"/>
      <c r="C1" s="378"/>
      <c r="D1" s="378"/>
      <c r="E1" s="378"/>
      <c r="F1" s="378"/>
      <c r="G1" s="378"/>
      <c r="H1" s="29"/>
      <c r="I1" s="29"/>
      <c r="J1" s="29"/>
      <c r="K1" s="29"/>
      <c r="L1" s="29"/>
      <c r="M1" s="29"/>
      <c r="N1" s="29"/>
      <c r="O1" s="378"/>
      <c r="P1" s="378"/>
      <c r="Q1" s="378"/>
      <c r="R1" s="378"/>
      <c r="S1" s="378"/>
      <c r="T1" s="85"/>
      <c r="U1" s="85"/>
      <c r="V1" s="86"/>
      <c r="W1" s="86"/>
      <c r="X1" s="86"/>
      <c r="Y1" s="86"/>
    </row>
    <row r="2" spans="1:25">
      <c r="A2" s="378" t="s">
        <v>114</v>
      </c>
      <c r="B2" s="378"/>
      <c r="C2" s="378"/>
      <c r="D2" s="378"/>
      <c r="E2" s="378"/>
      <c r="F2" s="378"/>
      <c r="G2" s="87" t="s">
        <v>160</v>
      </c>
      <c r="H2" s="87"/>
      <c r="I2" s="87"/>
      <c r="J2" s="87"/>
      <c r="K2" s="87"/>
      <c r="L2" s="87"/>
      <c r="M2" s="87"/>
      <c r="N2" s="87"/>
      <c r="O2" s="17"/>
      <c r="P2" s="17"/>
      <c r="Q2" s="17"/>
      <c r="R2" s="17"/>
      <c r="S2" s="17"/>
      <c r="T2" s="85"/>
      <c r="U2" s="85"/>
      <c r="V2" s="86"/>
      <c r="W2" s="86"/>
      <c r="X2" s="86"/>
      <c r="Y2" s="86"/>
    </row>
    <row r="3" spans="1:25">
      <c r="A3" s="378"/>
      <c r="B3" s="378"/>
      <c r="C3" s="378"/>
      <c r="D3" s="378"/>
      <c r="E3" s="378"/>
      <c r="F3" s="378"/>
      <c r="G3" s="87"/>
      <c r="H3" s="87"/>
      <c r="I3" s="87"/>
      <c r="J3" s="378" t="s">
        <v>113</v>
      </c>
      <c r="K3" s="378"/>
      <c r="L3" s="378"/>
      <c r="M3" s="378"/>
      <c r="N3" s="378"/>
      <c r="O3" s="378"/>
      <c r="P3" s="29"/>
      <c r="Q3" s="29"/>
      <c r="R3" s="29"/>
      <c r="S3" s="29"/>
      <c r="T3" s="85"/>
      <c r="U3" s="85"/>
      <c r="V3" s="86"/>
      <c r="W3" s="86"/>
      <c r="X3" s="86"/>
      <c r="Y3" s="86"/>
    </row>
    <row r="4" spans="1:25" ht="13.5" thickBot="1">
      <c r="A4" s="29"/>
      <c r="B4" s="29"/>
      <c r="C4" s="29"/>
      <c r="D4" s="29"/>
      <c r="E4" s="29"/>
      <c r="F4" s="29"/>
      <c r="G4" s="17"/>
      <c r="H4" s="17"/>
      <c r="I4" s="87"/>
      <c r="J4" s="87"/>
      <c r="K4" s="87"/>
      <c r="L4" s="87"/>
      <c r="M4" s="29"/>
      <c r="N4" s="29"/>
      <c r="O4" s="85"/>
      <c r="P4" s="85"/>
      <c r="Q4" s="85"/>
      <c r="R4" s="85"/>
      <c r="S4" s="85"/>
      <c r="T4" s="85"/>
      <c r="U4" s="85"/>
      <c r="V4" s="86"/>
      <c r="W4" s="86"/>
      <c r="X4" s="86"/>
      <c r="Y4" s="86"/>
    </row>
    <row r="5" spans="1:25" ht="13.15" customHeight="1" thickTop="1" thickBot="1">
      <c r="A5" s="366" t="s">
        <v>2</v>
      </c>
      <c r="B5" s="459"/>
      <c r="C5" s="362" t="s">
        <v>3</v>
      </c>
      <c r="D5" s="362"/>
      <c r="E5" s="366" t="s">
        <v>42</v>
      </c>
      <c r="F5" s="211" t="s">
        <v>5</v>
      </c>
      <c r="G5" s="211"/>
      <c r="H5" s="372" t="s">
        <v>138</v>
      </c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4"/>
    </row>
    <row r="6" spans="1:25" ht="15.75" customHeight="1" thickTop="1" thickBot="1">
      <c r="A6" s="366"/>
      <c r="B6" s="460"/>
      <c r="C6" s="362"/>
      <c r="D6" s="362"/>
      <c r="E6" s="453"/>
      <c r="F6" s="211"/>
      <c r="G6" s="211"/>
      <c r="H6" s="369" t="s">
        <v>6</v>
      </c>
      <c r="I6" s="370"/>
      <c r="J6" s="370"/>
      <c r="K6" s="370"/>
      <c r="L6" s="370"/>
      <c r="M6" s="370"/>
      <c r="N6" s="370"/>
      <c r="O6" s="370"/>
      <c r="P6" s="370"/>
      <c r="Q6" s="370"/>
      <c r="R6" s="371"/>
      <c r="S6" s="387" t="s">
        <v>7</v>
      </c>
      <c r="T6" s="388"/>
      <c r="U6" s="388"/>
      <c r="V6" s="388"/>
      <c r="W6" s="388"/>
      <c r="X6" s="388"/>
      <c r="Y6" s="389"/>
    </row>
    <row r="7" spans="1:25" ht="18" customHeight="1" thickTop="1" thickBot="1">
      <c r="A7" s="366"/>
      <c r="B7" s="460"/>
      <c r="C7" s="362"/>
      <c r="D7" s="362"/>
      <c r="E7" s="453"/>
      <c r="F7" s="211" t="s">
        <v>8</v>
      </c>
      <c r="G7" s="211" t="s">
        <v>9</v>
      </c>
      <c r="H7" s="367" t="s">
        <v>139</v>
      </c>
      <c r="I7" s="361" t="s">
        <v>10</v>
      </c>
      <c r="J7" s="361" t="s">
        <v>11</v>
      </c>
      <c r="K7" s="382" t="s">
        <v>143</v>
      </c>
      <c r="L7" s="361" t="s">
        <v>12</v>
      </c>
      <c r="M7" s="361" t="s">
        <v>13</v>
      </c>
      <c r="N7" s="382" t="s">
        <v>14</v>
      </c>
      <c r="O7" s="361" t="s">
        <v>15</v>
      </c>
      <c r="P7" s="361" t="s">
        <v>16</v>
      </c>
      <c r="Q7" s="361" t="s">
        <v>17</v>
      </c>
      <c r="R7" s="462"/>
      <c r="S7" s="359" t="s">
        <v>18</v>
      </c>
      <c r="T7" s="359" t="s">
        <v>19</v>
      </c>
      <c r="U7" s="359" t="s">
        <v>9</v>
      </c>
      <c r="V7" s="359" t="s">
        <v>21</v>
      </c>
      <c r="W7" s="359" t="s">
        <v>19</v>
      </c>
      <c r="X7" s="359" t="s">
        <v>68</v>
      </c>
      <c r="Y7" s="359" t="s">
        <v>23</v>
      </c>
    </row>
    <row r="8" spans="1:25" ht="33" customHeight="1" thickTop="1" thickBot="1">
      <c r="A8" s="453"/>
      <c r="B8" s="461"/>
      <c r="C8" s="362"/>
      <c r="D8" s="362"/>
      <c r="E8" s="453"/>
      <c r="F8" s="211"/>
      <c r="G8" s="211"/>
      <c r="H8" s="368"/>
      <c r="I8" s="361"/>
      <c r="J8" s="361"/>
      <c r="K8" s="383"/>
      <c r="L8" s="462"/>
      <c r="M8" s="361"/>
      <c r="N8" s="383"/>
      <c r="O8" s="361"/>
      <c r="P8" s="361"/>
      <c r="Q8" s="143" t="s">
        <v>24</v>
      </c>
      <c r="R8" s="143" t="s">
        <v>63</v>
      </c>
      <c r="S8" s="359"/>
      <c r="T8" s="463"/>
      <c r="U8" s="359"/>
      <c r="V8" s="359"/>
      <c r="W8" s="463"/>
      <c r="X8" s="359"/>
      <c r="Y8" s="359"/>
    </row>
    <row r="9" spans="1:25" ht="12" customHeight="1" thickTop="1">
      <c r="A9" s="88">
        <v>1</v>
      </c>
      <c r="B9" s="88"/>
      <c r="C9" s="366">
        <v>2</v>
      </c>
      <c r="D9" s="366"/>
      <c r="E9" s="453"/>
      <c r="F9" s="88">
        <v>3</v>
      </c>
      <c r="G9" s="88">
        <v>4</v>
      </c>
      <c r="H9" s="140"/>
      <c r="I9" s="143">
        <v>5</v>
      </c>
      <c r="J9" s="361">
        <v>7</v>
      </c>
      <c r="K9" s="361"/>
      <c r="L9" s="462"/>
      <c r="M9" s="143">
        <v>9</v>
      </c>
      <c r="N9" s="143"/>
      <c r="O9" s="143">
        <v>11</v>
      </c>
      <c r="P9" s="143">
        <v>12</v>
      </c>
      <c r="Q9" s="361">
        <v>13</v>
      </c>
      <c r="R9" s="462"/>
      <c r="S9" s="359">
        <v>14</v>
      </c>
      <c r="T9" s="463"/>
      <c r="U9" s="141">
        <v>15</v>
      </c>
      <c r="V9" s="359">
        <v>16</v>
      </c>
      <c r="W9" s="463"/>
      <c r="X9" s="141">
        <v>17</v>
      </c>
      <c r="Y9" s="141">
        <v>18</v>
      </c>
    </row>
    <row r="10" spans="1:25" ht="19.5" customHeight="1" thickBot="1">
      <c r="A10" s="206" t="s">
        <v>137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8"/>
    </row>
    <row r="11" spans="1:25" ht="32.25" customHeight="1" thickTop="1" thickBot="1">
      <c r="A11" s="30"/>
      <c r="B11" s="28"/>
      <c r="C11" s="257" t="s">
        <v>43</v>
      </c>
      <c r="D11" s="257"/>
      <c r="E11" s="30" t="s">
        <v>44</v>
      </c>
      <c r="F11" s="131">
        <f>SUM(I11,J11,M11,O11,S11,V11)</f>
        <v>30</v>
      </c>
      <c r="G11" s="133">
        <f>SUM(P11,U11,X11)</f>
        <v>2</v>
      </c>
      <c r="H11" s="125">
        <f>I11+J11+M11+O11</f>
        <v>30</v>
      </c>
      <c r="I11" s="21"/>
      <c r="J11" s="21">
        <v>30</v>
      </c>
      <c r="K11" s="21"/>
      <c r="L11" s="21">
        <v>20</v>
      </c>
      <c r="M11" s="21"/>
      <c r="N11" s="21"/>
      <c r="O11" s="21"/>
      <c r="P11" s="22">
        <v>2</v>
      </c>
      <c r="Q11" s="168" t="s">
        <v>32</v>
      </c>
      <c r="R11" s="30"/>
      <c r="S11" s="30"/>
      <c r="T11" s="30"/>
      <c r="U11" s="89"/>
      <c r="V11" s="90"/>
      <c r="W11" s="90"/>
      <c r="X11" s="89"/>
      <c r="Y11" s="90"/>
    </row>
    <row r="12" spans="1:25" ht="21" customHeight="1" thickTop="1" thickBot="1">
      <c r="A12" s="458" t="s">
        <v>35</v>
      </c>
      <c r="B12" s="398"/>
      <c r="C12" s="398"/>
      <c r="D12" s="398"/>
      <c r="E12" s="399"/>
      <c r="F12" s="130">
        <f>SUM(F11:F11)</f>
        <v>30</v>
      </c>
      <c r="G12" s="130">
        <f>SUM(G11:G11)</f>
        <v>2</v>
      </c>
      <c r="H12" s="51">
        <f>H11</f>
        <v>30</v>
      </c>
      <c r="I12" s="51">
        <f>SUM(I11:I11)</f>
        <v>0</v>
      </c>
      <c r="J12" s="51">
        <f>SUM(J11:J11)</f>
        <v>30</v>
      </c>
      <c r="K12" s="51"/>
      <c r="L12" s="51"/>
      <c r="M12" s="51">
        <f>SUM(M11:M11)</f>
        <v>0</v>
      </c>
      <c r="N12" s="51"/>
      <c r="O12" s="51">
        <f>SUM(O11:O11)</f>
        <v>0</v>
      </c>
      <c r="P12" s="51">
        <f>SUM(P11:P11)</f>
        <v>2</v>
      </c>
      <c r="Q12" s="91"/>
      <c r="R12" s="51"/>
      <c r="S12" s="51">
        <f>SUM(S11:S11)</f>
        <v>0</v>
      </c>
      <c r="T12" s="51"/>
      <c r="U12" s="172">
        <f>SUM(U11:U11)</f>
        <v>0</v>
      </c>
      <c r="V12" s="172">
        <f>SUM(V11:V11)</f>
        <v>0</v>
      </c>
      <c r="W12" s="172"/>
      <c r="X12" s="172">
        <f>SUM(X11:X11)</f>
        <v>0</v>
      </c>
      <c r="Y12" s="92"/>
    </row>
    <row r="13" spans="1:25" ht="19.5" customHeight="1" thickTop="1" thickBot="1">
      <c r="A13" s="239" t="s">
        <v>132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</row>
    <row r="14" spans="1:25" ht="32.65" customHeight="1" thickTop="1" thickBot="1">
      <c r="A14" s="30"/>
      <c r="B14" s="93"/>
      <c r="C14" s="355" t="s">
        <v>46</v>
      </c>
      <c r="D14" s="356"/>
      <c r="E14" s="30" t="s">
        <v>93</v>
      </c>
      <c r="F14" s="131">
        <f>SUM(I14,J14,M14,O14,S14,V14)</f>
        <v>10</v>
      </c>
      <c r="G14" s="133">
        <f>SUM(P14,U14,X14)</f>
        <v>1</v>
      </c>
      <c r="H14" s="125">
        <f>I14+J14+M14+O14</f>
        <v>10</v>
      </c>
      <c r="I14" s="21"/>
      <c r="J14" s="21"/>
      <c r="K14" s="21"/>
      <c r="L14" s="21"/>
      <c r="M14" s="21">
        <v>10</v>
      </c>
      <c r="N14" s="21">
        <v>25</v>
      </c>
      <c r="O14" s="21"/>
      <c r="P14" s="22">
        <v>1</v>
      </c>
      <c r="Q14" s="30"/>
      <c r="R14" s="67" t="s">
        <v>31</v>
      </c>
      <c r="S14" s="30"/>
      <c r="T14" s="30"/>
      <c r="U14" s="68"/>
      <c r="V14" s="30"/>
      <c r="W14" s="30"/>
      <c r="X14" s="68"/>
      <c r="Y14" s="30"/>
    </row>
    <row r="15" spans="1:25" ht="39" customHeight="1" thickTop="1" thickBot="1">
      <c r="A15" s="30"/>
      <c r="B15" s="94"/>
      <c r="C15" s="380" t="s">
        <v>122</v>
      </c>
      <c r="D15" s="381"/>
      <c r="E15" s="30" t="s">
        <v>93</v>
      </c>
      <c r="F15" s="131">
        <f>SUM(I15,J15,M15,O15,S15,V15)</f>
        <v>35</v>
      </c>
      <c r="G15" s="133">
        <f>SUM(P15,U15,X15)</f>
        <v>3</v>
      </c>
      <c r="H15" s="125">
        <f>I15+J15+M15+O15</f>
        <v>35</v>
      </c>
      <c r="I15" s="21">
        <v>15</v>
      </c>
      <c r="J15" s="21"/>
      <c r="K15" s="21"/>
      <c r="L15" s="21"/>
      <c r="M15" s="21">
        <v>20</v>
      </c>
      <c r="N15" s="21">
        <v>25</v>
      </c>
      <c r="O15" s="21"/>
      <c r="P15" s="22">
        <v>3</v>
      </c>
      <c r="Q15" s="168" t="s">
        <v>32</v>
      </c>
      <c r="R15" s="30"/>
      <c r="S15" s="30" t="s">
        <v>30</v>
      </c>
      <c r="T15" s="30"/>
      <c r="U15" s="68" t="s">
        <v>30</v>
      </c>
      <c r="V15" s="30" t="s">
        <v>30</v>
      </c>
      <c r="W15" s="30"/>
      <c r="X15" s="68" t="s">
        <v>30</v>
      </c>
      <c r="Y15" s="30"/>
    </row>
    <row r="16" spans="1:25" ht="15.75" customHeight="1" thickTop="1" thickBot="1">
      <c r="A16" s="458" t="s">
        <v>35</v>
      </c>
      <c r="B16" s="398"/>
      <c r="C16" s="398"/>
      <c r="D16" s="398"/>
      <c r="E16" s="399"/>
      <c r="F16" s="130">
        <f>SUM(F14:F15)</f>
        <v>45</v>
      </c>
      <c r="G16" s="130">
        <f>SUM(G14:G15)</f>
        <v>4</v>
      </c>
      <c r="H16" s="51">
        <f>H14+H15</f>
        <v>45</v>
      </c>
      <c r="I16" s="51">
        <f>SUM(I14:I15)</f>
        <v>15</v>
      </c>
      <c r="J16" s="51">
        <f>SUM(J14:J15)</f>
        <v>0</v>
      </c>
      <c r="K16" s="51"/>
      <c r="L16" s="51"/>
      <c r="M16" s="51">
        <f>SUM(M14:M15)</f>
        <v>30</v>
      </c>
      <c r="N16" s="51"/>
      <c r="O16" s="170" t="s">
        <v>49</v>
      </c>
      <c r="P16" s="51">
        <f>SUM(P14:P15)</f>
        <v>4</v>
      </c>
      <c r="Q16" s="91"/>
      <c r="R16" s="91"/>
      <c r="S16" s="51">
        <f>SUM(S14:S15)</f>
        <v>0</v>
      </c>
      <c r="T16" s="51"/>
      <c r="U16" s="172">
        <f>SUM(U14:U15)</f>
        <v>0</v>
      </c>
      <c r="V16" s="172">
        <f>SUM(V14:V15)</f>
        <v>0</v>
      </c>
      <c r="W16" s="172"/>
      <c r="X16" s="172">
        <f>SUM(X14:X15)</f>
        <v>0</v>
      </c>
      <c r="Y16" s="92"/>
    </row>
    <row r="17" spans="1:25" ht="20.65" customHeight="1" thickTop="1">
      <c r="A17" s="240" t="s">
        <v>37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2"/>
    </row>
    <row r="18" spans="1:25" ht="29.25" customHeight="1" thickBot="1">
      <c r="A18" s="454" t="s">
        <v>102</v>
      </c>
      <c r="B18" s="455"/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7"/>
    </row>
    <row r="19" spans="1:25" ht="73.150000000000006" customHeight="1" thickTop="1" thickBot="1">
      <c r="A19" s="348"/>
      <c r="B19" s="351"/>
      <c r="C19" s="429" t="s">
        <v>150</v>
      </c>
      <c r="D19" s="430"/>
      <c r="E19" s="47" t="s">
        <v>100</v>
      </c>
      <c r="F19" s="131">
        <v>15</v>
      </c>
      <c r="G19" s="437">
        <v>1</v>
      </c>
      <c r="H19" s="178">
        <f>I19+J19+M19+O19</f>
        <v>15</v>
      </c>
      <c r="I19" s="21"/>
      <c r="J19" s="21"/>
      <c r="K19" s="21"/>
      <c r="L19" s="21"/>
      <c r="M19" s="21">
        <v>15</v>
      </c>
      <c r="N19" s="326">
        <v>30</v>
      </c>
      <c r="O19" s="21"/>
      <c r="P19" s="438">
        <v>1</v>
      </c>
      <c r="Q19" s="21" t="s">
        <v>28</v>
      </c>
      <c r="R19" s="469" t="s">
        <v>47</v>
      </c>
      <c r="S19" s="30" t="s">
        <v>28</v>
      </c>
      <c r="T19" s="95"/>
      <c r="U19" s="96" t="s">
        <v>28</v>
      </c>
      <c r="V19" s="30" t="s">
        <v>69</v>
      </c>
      <c r="W19" s="30"/>
      <c r="X19" s="68" t="s">
        <v>28</v>
      </c>
      <c r="Y19" s="30"/>
    </row>
    <row r="20" spans="1:25" ht="50.25" customHeight="1" thickTop="1" thickBot="1">
      <c r="A20" s="350"/>
      <c r="B20" s="353"/>
      <c r="C20" s="431"/>
      <c r="D20" s="432"/>
      <c r="E20" s="47" t="s">
        <v>98</v>
      </c>
      <c r="F20" s="131">
        <v>15</v>
      </c>
      <c r="G20" s="437"/>
      <c r="H20" s="178">
        <f t="shared" ref="H20:H22" si="0">I20+J20+M20+O20</f>
        <v>15</v>
      </c>
      <c r="I20" s="64"/>
      <c r="J20" s="64"/>
      <c r="K20" s="64"/>
      <c r="L20" s="64"/>
      <c r="M20" s="21">
        <v>15</v>
      </c>
      <c r="N20" s="327"/>
      <c r="O20" s="21"/>
      <c r="P20" s="439"/>
      <c r="Q20" s="21"/>
      <c r="R20" s="470"/>
      <c r="S20" s="30"/>
      <c r="T20" s="95"/>
      <c r="U20" s="96"/>
      <c r="V20" s="30"/>
      <c r="W20" s="30"/>
      <c r="X20" s="68"/>
      <c r="Y20" s="30"/>
    </row>
    <row r="21" spans="1:25" ht="42.75" customHeight="1" thickTop="1" thickBot="1">
      <c r="A21" s="47"/>
      <c r="B21" s="30"/>
      <c r="C21" s="467" t="s">
        <v>72</v>
      </c>
      <c r="D21" s="467"/>
      <c r="E21" s="47" t="s">
        <v>73</v>
      </c>
      <c r="F21" s="131">
        <f t="shared" ref="F21:F22" si="1">SUM(I21,J21,M21,O21,S21,V21)</f>
        <v>30</v>
      </c>
      <c r="G21" s="133">
        <v>2.5</v>
      </c>
      <c r="H21" s="178">
        <f t="shared" si="0"/>
        <v>30</v>
      </c>
      <c r="I21" s="21">
        <v>15</v>
      </c>
      <c r="J21" s="21"/>
      <c r="K21" s="21"/>
      <c r="L21" s="21"/>
      <c r="M21" s="21">
        <v>15</v>
      </c>
      <c r="N21" s="21">
        <v>30</v>
      </c>
      <c r="O21" s="21"/>
      <c r="P21" s="22">
        <v>2.5</v>
      </c>
      <c r="Q21" s="21" t="s">
        <v>28</v>
      </c>
      <c r="R21" s="167" t="s">
        <v>47</v>
      </c>
      <c r="S21" s="30"/>
      <c r="T21" s="95"/>
      <c r="U21" s="96"/>
      <c r="V21" s="30"/>
      <c r="W21" s="30"/>
      <c r="X21" s="68"/>
      <c r="Y21" s="30"/>
    </row>
    <row r="22" spans="1:25" ht="27" customHeight="1" thickTop="1" thickBot="1">
      <c r="A22" s="47"/>
      <c r="B22" s="30"/>
      <c r="C22" s="257" t="s">
        <v>78</v>
      </c>
      <c r="D22" s="257"/>
      <c r="E22" s="47" t="s">
        <v>108</v>
      </c>
      <c r="F22" s="131">
        <f t="shared" si="1"/>
        <v>30</v>
      </c>
      <c r="G22" s="133">
        <v>2.5</v>
      </c>
      <c r="H22" s="178">
        <f t="shared" si="0"/>
        <v>30</v>
      </c>
      <c r="I22" s="21">
        <v>15</v>
      </c>
      <c r="J22" s="21"/>
      <c r="K22" s="21"/>
      <c r="L22" s="21"/>
      <c r="M22" s="21">
        <v>15</v>
      </c>
      <c r="N22" s="21">
        <v>30</v>
      </c>
      <c r="O22" s="21"/>
      <c r="P22" s="22">
        <v>2.5</v>
      </c>
      <c r="Q22" s="21" t="s">
        <v>28</v>
      </c>
      <c r="R22" s="167" t="s">
        <v>47</v>
      </c>
      <c r="S22" s="30"/>
      <c r="T22" s="95"/>
      <c r="U22" s="96"/>
      <c r="V22" s="30"/>
      <c r="W22" s="30"/>
      <c r="X22" s="68"/>
      <c r="Y22" s="30"/>
    </row>
    <row r="23" spans="1:25" ht="21.75" customHeight="1" thickTop="1" thickBot="1">
      <c r="A23" s="422" t="s">
        <v>35</v>
      </c>
      <c r="B23" s="423"/>
      <c r="C23" s="423"/>
      <c r="D23" s="423"/>
      <c r="E23" s="478"/>
      <c r="F23" s="130">
        <v>90</v>
      </c>
      <c r="G23" s="130">
        <f>G19+G21+G22</f>
        <v>6</v>
      </c>
      <c r="H23" s="51">
        <f>H19+H20+H21+H22</f>
        <v>90</v>
      </c>
      <c r="I23" s="51">
        <f>SUM(I19:I22)</f>
        <v>30</v>
      </c>
      <c r="J23" s="51">
        <f>SUM(J19:J22)</f>
        <v>0</v>
      </c>
      <c r="K23" s="51">
        <f>SUM(K19:K22)</f>
        <v>0</v>
      </c>
      <c r="L23" s="51"/>
      <c r="M23" s="51">
        <f>SUM(M19:M22)</f>
        <v>60</v>
      </c>
      <c r="N23" s="51"/>
      <c r="O23" s="51">
        <f>SUM(O19:O22)</f>
        <v>0</v>
      </c>
      <c r="P23" s="51">
        <v>6</v>
      </c>
      <c r="Q23" s="51"/>
      <c r="R23" s="91"/>
      <c r="S23" s="91"/>
      <c r="T23" s="91"/>
      <c r="U23" s="92"/>
      <c r="V23" s="92"/>
      <c r="W23" s="92"/>
      <c r="X23" s="92"/>
      <c r="Y23" s="92"/>
    </row>
    <row r="24" spans="1:25" ht="33" customHeight="1" thickTop="1" thickBot="1">
      <c r="A24" s="454" t="s">
        <v>103</v>
      </c>
      <c r="B24" s="455"/>
      <c r="C24" s="456"/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456"/>
      <c r="W24" s="456"/>
      <c r="X24" s="456"/>
      <c r="Y24" s="457"/>
    </row>
    <row r="25" spans="1:25" ht="23.25" customHeight="1" thickTop="1" thickBot="1">
      <c r="A25" s="47"/>
      <c r="B25" s="30"/>
      <c r="C25" s="467" t="s">
        <v>29</v>
      </c>
      <c r="D25" s="467"/>
      <c r="E25" s="47" t="s">
        <v>104</v>
      </c>
      <c r="F25" s="131">
        <f t="shared" ref="F25" si="2">SUM(I25,J25,M25,O25,S25,V25)</f>
        <v>30</v>
      </c>
      <c r="G25" s="133">
        <v>2</v>
      </c>
      <c r="H25" s="125">
        <f>I25+J25+M25+O25</f>
        <v>30</v>
      </c>
      <c r="I25" s="21">
        <v>15</v>
      </c>
      <c r="J25" s="21"/>
      <c r="K25" s="21"/>
      <c r="L25" s="21"/>
      <c r="M25" s="21">
        <v>15</v>
      </c>
      <c r="N25" s="21">
        <v>25</v>
      </c>
      <c r="O25" s="21"/>
      <c r="P25" s="22">
        <v>2</v>
      </c>
      <c r="Q25" s="30" t="s">
        <v>28</v>
      </c>
      <c r="R25" s="167" t="s">
        <v>47</v>
      </c>
      <c r="S25" s="30" t="s">
        <v>28</v>
      </c>
      <c r="T25" s="95"/>
      <c r="U25" s="96" t="s">
        <v>28</v>
      </c>
      <c r="V25" s="30" t="s">
        <v>69</v>
      </c>
      <c r="W25" s="30"/>
      <c r="X25" s="68" t="s">
        <v>28</v>
      </c>
      <c r="Y25" s="30"/>
    </row>
    <row r="26" spans="1:25" ht="24" customHeight="1" thickTop="1" thickBot="1">
      <c r="A26" s="47"/>
      <c r="B26" s="30"/>
      <c r="C26" s="467" t="s">
        <v>74</v>
      </c>
      <c r="D26" s="467"/>
      <c r="E26" s="47" t="s">
        <v>75</v>
      </c>
      <c r="F26" s="131">
        <f t="shared" ref="F26:F31" si="3">SUM(I26,J26,M26,O26,S26,V26)</f>
        <v>30</v>
      </c>
      <c r="G26" s="133">
        <v>2</v>
      </c>
      <c r="H26" s="125">
        <f t="shared" ref="H26:H31" si="4">I26+J26+M26+O26</f>
        <v>30</v>
      </c>
      <c r="I26" s="21">
        <v>15</v>
      </c>
      <c r="J26" s="21"/>
      <c r="K26" s="21"/>
      <c r="L26" s="21"/>
      <c r="M26" s="21">
        <v>15</v>
      </c>
      <c r="N26" s="21">
        <v>25</v>
      </c>
      <c r="O26" s="21"/>
      <c r="P26" s="22">
        <v>2</v>
      </c>
      <c r="Q26" s="30" t="s">
        <v>28</v>
      </c>
      <c r="R26" s="167" t="s">
        <v>47</v>
      </c>
      <c r="S26" s="30" t="s">
        <v>28</v>
      </c>
      <c r="T26" s="95"/>
      <c r="U26" s="96" t="s">
        <v>28</v>
      </c>
      <c r="V26" s="30" t="s">
        <v>69</v>
      </c>
      <c r="W26" s="30"/>
      <c r="X26" s="68" t="s">
        <v>28</v>
      </c>
      <c r="Y26" s="30"/>
    </row>
    <row r="27" spans="1:25" ht="21.75" customHeight="1" thickTop="1" thickBot="1">
      <c r="A27" s="47"/>
      <c r="B27" s="30"/>
      <c r="C27" s="473" t="s">
        <v>79</v>
      </c>
      <c r="D27" s="473"/>
      <c r="E27" s="47" t="s">
        <v>91</v>
      </c>
      <c r="F27" s="131">
        <f t="shared" si="3"/>
        <v>15</v>
      </c>
      <c r="G27" s="133">
        <f t="shared" ref="G27:G31" si="5">SUM(P27,U27,X27)</f>
        <v>1</v>
      </c>
      <c r="H27" s="125">
        <f t="shared" si="4"/>
        <v>15</v>
      </c>
      <c r="I27" s="21">
        <v>10</v>
      </c>
      <c r="J27" s="21"/>
      <c r="K27" s="21"/>
      <c r="L27" s="21"/>
      <c r="M27" s="21">
        <v>5</v>
      </c>
      <c r="N27" s="21">
        <v>25</v>
      </c>
      <c r="O27" s="21"/>
      <c r="P27" s="22">
        <v>1</v>
      </c>
      <c r="Q27" s="30" t="s">
        <v>28</v>
      </c>
      <c r="R27" s="167" t="s">
        <v>47</v>
      </c>
      <c r="S27" s="30" t="s">
        <v>28</v>
      </c>
      <c r="T27" s="95"/>
      <c r="U27" s="96" t="s">
        <v>28</v>
      </c>
      <c r="V27" s="30" t="s">
        <v>69</v>
      </c>
      <c r="W27" s="30"/>
      <c r="X27" s="68" t="s">
        <v>28</v>
      </c>
      <c r="Y27" s="30"/>
    </row>
    <row r="28" spans="1:25" ht="22.5" customHeight="1" thickTop="1" thickBot="1">
      <c r="A28" s="47"/>
      <c r="B28" s="30"/>
      <c r="C28" s="467" t="s">
        <v>80</v>
      </c>
      <c r="D28" s="467"/>
      <c r="E28" s="47" t="s">
        <v>104</v>
      </c>
      <c r="F28" s="131">
        <f t="shared" si="3"/>
        <v>15</v>
      </c>
      <c r="G28" s="133">
        <f t="shared" si="5"/>
        <v>1</v>
      </c>
      <c r="H28" s="125">
        <f t="shared" si="4"/>
        <v>15</v>
      </c>
      <c r="I28" s="21">
        <v>10</v>
      </c>
      <c r="J28" s="21"/>
      <c r="K28" s="21"/>
      <c r="L28" s="21"/>
      <c r="M28" s="21">
        <v>5</v>
      </c>
      <c r="N28" s="21">
        <v>25</v>
      </c>
      <c r="O28" s="21"/>
      <c r="P28" s="22">
        <v>1</v>
      </c>
      <c r="Q28" s="30" t="s">
        <v>28</v>
      </c>
      <c r="R28" s="167" t="s">
        <v>47</v>
      </c>
      <c r="S28" s="30" t="s">
        <v>28</v>
      </c>
      <c r="T28" s="95"/>
      <c r="U28" s="96" t="s">
        <v>28</v>
      </c>
      <c r="V28" s="30" t="s">
        <v>69</v>
      </c>
      <c r="W28" s="30"/>
      <c r="X28" s="68" t="s">
        <v>28</v>
      </c>
      <c r="Y28" s="30"/>
    </row>
    <row r="29" spans="1:25" ht="36.75" customHeight="1" thickTop="1" thickBot="1">
      <c r="A29" s="30"/>
      <c r="B29" s="30"/>
      <c r="C29" s="473" t="s">
        <v>81</v>
      </c>
      <c r="D29" s="473"/>
      <c r="E29" s="47" t="s">
        <v>106</v>
      </c>
      <c r="F29" s="131">
        <f t="shared" si="3"/>
        <v>15</v>
      </c>
      <c r="G29" s="133">
        <f t="shared" si="5"/>
        <v>1</v>
      </c>
      <c r="H29" s="125">
        <f t="shared" si="4"/>
        <v>15</v>
      </c>
      <c r="I29" s="21">
        <v>10</v>
      </c>
      <c r="J29" s="21"/>
      <c r="K29" s="21"/>
      <c r="L29" s="21"/>
      <c r="M29" s="21">
        <v>5</v>
      </c>
      <c r="N29" s="21">
        <v>25</v>
      </c>
      <c r="O29" s="21"/>
      <c r="P29" s="22">
        <v>1</v>
      </c>
      <c r="Q29" s="30" t="s">
        <v>28</v>
      </c>
      <c r="R29" s="167" t="s">
        <v>47</v>
      </c>
      <c r="S29" s="30" t="s">
        <v>28</v>
      </c>
      <c r="T29" s="95"/>
      <c r="U29" s="96" t="s">
        <v>28</v>
      </c>
      <c r="V29" s="30" t="s">
        <v>69</v>
      </c>
      <c r="W29" s="30"/>
      <c r="X29" s="68" t="s">
        <v>28</v>
      </c>
      <c r="Y29" s="30"/>
    </row>
    <row r="30" spans="1:25" ht="24.75" customHeight="1" thickTop="1" thickBot="1">
      <c r="A30" s="30"/>
      <c r="B30" s="30"/>
      <c r="C30" s="467" t="s">
        <v>82</v>
      </c>
      <c r="D30" s="467"/>
      <c r="E30" s="47" t="s">
        <v>65</v>
      </c>
      <c r="F30" s="131">
        <f t="shared" ref="F30" si="6">SUM(I30,J30,M30,O30,S30,V30)</f>
        <v>15</v>
      </c>
      <c r="G30" s="133">
        <f t="shared" ref="G30" si="7">SUM(P30,U30,X30)</f>
        <v>1</v>
      </c>
      <c r="H30" s="125">
        <f t="shared" si="4"/>
        <v>15</v>
      </c>
      <c r="I30" s="21">
        <v>10</v>
      </c>
      <c r="J30" s="21"/>
      <c r="K30" s="21"/>
      <c r="L30" s="21"/>
      <c r="M30" s="21">
        <v>5</v>
      </c>
      <c r="N30" s="21">
        <v>25</v>
      </c>
      <c r="O30" s="21"/>
      <c r="P30" s="22">
        <v>1</v>
      </c>
      <c r="Q30" s="30"/>
      <c r="R30" s="167" t="s">
        <v>47</v>
      </c>
      <c r="S30" s="30" t="s">
        <v>28</v>
      </c>
      <c r="T30" s="95"/>
      <c r="U30" s="96" t="s">
        <v>28</v>
      </c>
      <c r="V30" s="30" t="s">
        <v>69</v>
      </c>
      <c r="W30" s="30"/>
      <c r="X30" s="68" t="s">
        <v>28</v>
      </c>
      <c r="Y30" s="30"/>
    </row>
    <row r="31" spans="1:25" ht="55.5" customHeight="1" thickTop="1" thickBot="1">
      <c r="A31" s="30"/>
      <c r="B31" s="30"/>
      <c r="C31" s="467" t="s">
        <v>151</v>
      </c>
      <c r="D31" s="467"/>
      <c r="E31" s="47" t="s">
        <v>99</v>
      </c>
      <c r="F31" s="131">
        <f t="shared" si="3"/>
        <v>15</v>
      </c>
      <c r="G31" s="133">
        <f t="shared" si="5"/>
        <v>1</v>
      </c>
      <c r="H31" s="125">
        <f t="shared" si="4"/>
        <v>15</v>
      </c>
      <c r="I31" s="21">
        <v>10</v>
      </c>
      <c r="J31" s="21"/>
      <c r="K31" s="21"/>
      <c r="L31" s="21"/>
      <c r="M31" s="21">
        <v>5</v>
      </c>
      <c r="N31" s="21">
        <v>25</v>
      </c>
      <c r="O31" s="21"/>
      <c r="P31" s="22">
        <v>1</v>
      </c>
      <c r="Q31" s="30"/>
      <c r="R31" s="167" t="s">
        <v>47</v>
      </c>
      <c r="S31" s="30" t="s">
        <v>28</v>
      </c>
      <c r="T31" s="95"/>
      <c r="U31" s="96" t="s">
        <v>28</v>
      </c>
      <c r="V31" s="30" t="s">
        <v>69</v>
      </c>
      <c r="W31" s="30"/>
      <c r="X31" s="68" t="s">
        <v>28</v>
      </c>
      <c r="Y31" s="30"/>
    </row>
    <row r="32" spans="1:25" ht="20.25" customHeight="1" thickTop="1" thickBot="1">
      <c r="A32" s="464" t="s">
        <v>152</v>
      </c>
      <c r="B32" s="465"/>
      <c r="C32" s="465"/>
      <c r="D32" s="465"/>
      <c r="E32" s="466"/>
      <c r="F32" s="130">
        <v>90</v>
      </c>
      <c r="G32" s="130">
        <v>6</v>
      </c>
      <c r="H32" s="51">
        <v>90</v>
      </c>
      <c r="I32" s="51" t="s">
        <v>30</v>
      </c>
      <c r="J32" s="51"/>
      <c r="K32" s="51"/>
      <c r="L32" s="51"/>
      <c r="M32" s="51" t="s">
        <v>30</v>
      </c>
      <c r="N32" s="51"/>
      <c r="O32" s="51"/>
      <c r="P32" s="51">
        <v>6</v>
      </c>
      <c r="Q32" s="91"/>
      <c r="R32" s="91"/>
      <c r="S32" s="91">
        <f>SUM(S19:S31)</f>
        <v>0</v>
      </c>
      <c r="T32" s="91"/>
      <c r="U32" s="92">
        <f>SUM(U19:U31)</f>
        <v>0</v>
      </c>
      <c r="V32" s="92">
        <f>SUM(V19:V31)</f>
        <v>0</v>
      </c>
      <c r="W32" s="92"/>
      <c r="X32" s="92">
        <f>SUM(X19:X31)</f>
        <v>0</v>
      </c>
      <c r="Y32" s="92"/>
    </row>
    <row r="33" spans="1:25" ht="24.75" customHeight="1" thickTop="1" thickBot="1">
      <c r="A33" s="475" t="s">
        <v>83</v>
      </c>
      <c r="B33" s="476"/>
      <c r="C33" s="476"/>
      <c r="D33" s="476"/>
      <c r="E33" s="477"/>
      <c r="F33" s="181"/>
      <c r="G33" s="181">
        <v>20</v>
      </c>
      <c r="H33" s="182"/>
      <c r="I33" s="182"/>
      <c r="J33" s="182"/>
      <c r="K33" s="182"/>
      <c r="L33" s="182"/>
      <c r="M33" s="182"/>
      <c r="N33" s="182"/>
      <c r="O33" s="182"/>
      <c r="P33" s="182"/>
      <c r="Q33" s="179"/>
      <c r="R33" s="179"/>
      <c r="S33" s="179"/>
      <c r="T33" s="179"/>
      <c r="U33" s="183"/>
      <c r="V33" s="183"/>
      <c r="W33" s="183"/>
      <c r="X33" s="183"/>
      <c r="Y33" s="183"/>
    </row>
    <row r="34" spans="1:25" ht="24.75" customHeight="1" thickTop="1" thickBot="1">
      <c r="A34" s="174"/>
      <c r="B34" s="175"/>
      <c r="C34" s="175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7"/>
    </row>
    <row r="35" spans="1:25" ht="22.5" customHeight="1" thickTop="1" thickBot="1">
      <c r="A35" s="408" t="s">
        <v>85</v>
      </c>
      <c r="B35" s="409"/>
      <c r="C35" s="409"/>
      <c r="D35" s="409"/>
      <c r="E35" s="410"/>
      <c r="F35" s="152">
        <f>SUM(F12,F16,F32)</f>
        <v>165</v>
      </c>
      <c r="G35" s="152">
        <f>SUM(G12,G16,G32,G33)</f>
        <v>32</v>
      </c>
      <c r="H35" s="142">
        <f>H12+H16+H23</f>
        <v>165</v>
      </c>
      <c r="I35" s="166" t="s">
        <v>30</v>
      </c>
      <c r="J35" s="166" t="s">
        <v>30</v>
      </c>
      <c r="K35" s="166"/>
      <c r="L35" s="166"/>
      <c r="M35" s="166" t="s">
        <v>30</v>
      </c>
      <c r="N35" s="166"/>
      <c r="O35" s="166" t="s">
        <v>30</v>
      </c>
      <c r="P35" s="142">
        <f>SUM(P12,P16,P32)</f>
        <v>12</v>
      </c>
      <c r="Q35" s="180"/>
      <c r="R35" s="142"/>
      <c r="S35" s="142">
        <f>SUM(S10,S19,S27,S33)</f>
        <v>0</v>
      </c>
      <c r="T35" s="142"/>
      <c r="U35" s="142">
        <f>SUM(U10,U19,U27,U33)</f>
        <v>0</v>
      </c>
      <c r="V35" s="142">
        <f>SUM(V10,V19,V27,V33)</f>
        <v>0</v>
      </c>
      <c r="W35" s="142"/>
      <c r="X35" s="142">
        <f>SUM(X10,X19,X27,X33)</f>
        <v>0</v>
      </c>
      <c r="Y35" s="143"/>
    </row>
    <row r="36" spans="1:25" ht="13.5" customHeight="1" thickTop="1">
      <c r="A36" s="474" t="s">
        <v>86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4"/>
      <c r="T36" s="474"/>
      <c r="U36" s="474"/>
      <c r="V36" s="474"/>
      <c r="W36" s="474"/>
      <c r="X36" s="474"/>
      <c r="Y36" s="474"/>
    </row>
    <row r="37" spans="1:25" ht="13.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37.5" customHeight="1">
      <c r="A38" s="471" t="s">
        <v>127</v>
      </c>
      <c r="B38" s="471"/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2"/>
      <c r="U38" s="472"/>
      <c r="V38" s="472"/>
      <c r="W38" s="472"/>
      <c r="X38" s="472"/>
      <c r="Y38" s="472"/>
    </row>
    <row r="39" spans="1:25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30" customHeight="1">
      <c r="A41" s="468" t="s">
        <v>101</v>
      </c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</row>
    <row r="42" spans="1:25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9.25" customHeight="1">
      <c r="A43" s="4"/>
      <c r="B43" s="4"/>
      <c r="C43" s="4"/>
      <c r="D43" s="4"/>
      <c r="E43" s="97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</sheetData>
  <mergeCells count="70">
    <mergeCell ref="A41:Y41"/>
    <mergeCell ref="N19:N20"/>
    <mergeCell ref="P19:P20"/>
    <mergeCell ref="R19:R20"/>
    <mergeCell ref="C21:D21"/>
    <mergeCell ref="C22:D22"/>
    <mergeCell ref="C30:D30"/>
    <mergeCell ref="A38:Y38"/>
    <mergeCell ref="C26:D26"/>
    <mergeCell ref="C27:D27"/>
    <mergeCell ref="A36:Y36"/>
    <mergeCell ref="C31:D31"/>
    <mergeCell ref="C28:D28"/>
    <mergeCell ref="C29:D29"/>
    <mergeCell ref="A33:E33"/>
    <mergeCell ref="A23:E23"/>
    <mergeCell ref="C9:E9"/>
    <mergeCell ref="A12:E12"/>
    <mergeCell ref="F7:F8"/>
    <mergeCell ref="O7:O8"/>
    <mergeCell ref="S9:T9"/>
    <mergeCell ref="C11:D11"/>
    <mergeCell ref="J9:L9"/>
    <mergeCell ref="L7:L8"/>
    <mergeCell ref="S7:S8"/>
    <mergeCell ref="E5:E8"/>
    <mergeCell ref="C5:D8"/>
    <mergeCell ref="S6:Y6"/>
    <mergeCell ref="H6:R6"/>
    <mergeCell ref="H5:Y5"/>
    <mergeCell ref="W7:W8"/>
    <mergeCell ref="V7:V8"/>
    <mergeCell ref="B19:B20"/>
    <mergeCell ref="A32:E32"/>
    <mergeCell ref="A35:E35"/>
    <mergeCell ref="A17:Y17"/>
    <mergeCell ref="P7:P8"/>
    <mergeCell ref="I7:I8"/>
    <mergeCell ref="Q9:R9"/>
    <mergeCell ref="C25:D25"/>
    <mergeCell ref="A24:Y24"/>
    <mergeCell ref="C19:D20"/>
    <mergeCell ref="A19:A20"/>
    <mergeCell ref="G19:G20"/>
    <mergeCell ref="V9:W9"/>
    <mergeCell ref="A10:Y10"/>
    <mergeCell ref="C14:D14"/>
    <mergeCell ref="M7:M8"/>
    <mergeCell ref="A18:Y18"/>
    <mergeCell ref="A16:E16"/>
    <mergeCell ref="C15:D15"/>
    <mergeCell ref="A13:Y13"/>
    <mergeCell ref="A2:F2"/>
    <mergeCell ref="Y7:Y8"/>
    <mergeCell ref="J3:O3"/>
    <mergeCell ref="X7:X8"/>
    <mergeCell ref="G7:G8"/>
    <mergeCell ref="B5:B8"/>
    <mergeCell ref="H7:H8"/>
    <mergeCell ref="U7:U8"/>
    <mergeCell ref="Q7:R7"/>
    <mergeCell ref="N7:N8"/>
    <mergeCell ref="T7:T8"/>
    <mergeCell ref="J7:J8"/>
    <mergeCell ref="A1:G1"/>
    <mergeCell ref="A5:A8"/>
    <mergeCell ref="A3:F3"/>
    <mergeCell ref="F5:G6"/>
    <mergeCell ref="O1:S1"/>
    <mergeCell ref="K7:K8"/>
  </mergeCells>
  <phoneticPr fontId="0" type="noConversion"/>
  <pageMargins left="0.11811023622047245" right="0.11811023622047245" top="0.19685039370078741" bottom="0.19685039370078741" header="0" footer="0"/>
  <pageSetup paperSize="9" scale="78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6B0DE30D8EB44283713CF31644670F" ma:contentTypeVersion="4" ma:contentTypeDescription="Utwórz nowy dokument." ma:contentTypeScope="" ma:versionID="0c4d4b239a06e713a4805f9fff6ee554">
  <xsd:schema xmlns:xsd="http://www.w3.org/2001/XMLSchema" xmlns:xs="http://www.w3.org/2001/XMLSchema" xmlns:p="http://schemas.microsoft.com/office/2006/metadata/properties" xmlns:ns2="0492d596-8f94-4cf4-b5fe-442b7a5a20e8" targetNamespace="http://schemas.microsoft.com/office/2006/metadata/properties" ma:root="true" ma:fieldsID="74a7c6ab94a4d5e3374b10cf2e13ebde" ns2:_="">
    <xsd:import namespace="0492d596-8f94-4cf4-b5fe-442b7a5a2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d596-8f94-4cf4-b5fe-442b7a5a2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F11907-E595-47FD-A820-161B28185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2d596-8f94-4cf4-b5fe-442b7a5a2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AD5C1E-F951-4C5B-8DD9-4FFEDC9F1CD8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0492d596-8f94-4cf4-b5fe-442b7a5a20e8"/>
  </ds:schemaRefs>
</ds:datastoreItem>
</file>

<file path=customXml/itemProps3.xml><?xml version="1.0" encoding="utf-8"?>
<ds:datastoreItem xmlns:ds="http://schemas.openxmlformats.org/officeDocument/2006/customXml" ds:itemID="{7B90F884-152C-4F6B-B270-9AD2AB56CC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I semestr </vt:lpstr>
      <vt:lpstr>II semestr</vt:lpstr>
      <vt:lpstr>III semestr</vt:lpstr>
      <vt:lpstr>IV semestr</vt:lpstr>
      <vt:lpstr>'II semestr'!Obszar_wydruku</vt:lpstr>
      <vt:lpstr>'III semestr'!Obszar_wydruku</vt:lpstr>
      <vt:lpstr>'IV semestr'!Obszar_wydruku</vt:lpstr>
    </vt:vector>
  </TitlesOfParts>
  <Company>Akademia Medyczna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Jolanta Moritz</cp:lastModifiedBy>
  <cp:revision/>
  <cp:lastPrinted>2025-03-07T11:00:59Z</cp:lastPrinted>
  <dcterms:created xsi:type="dcterms:W3CDTF">2011-01-10T11:50:23Z</dcterms:created>
  <dcterms:modified xsi:type="dcterms:W3CDTF">2025-05-26T11:24:34Z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0x010100D06B0DE30D8EB44283713CF31644670F</vt:lpwstr>
  </property>
</Properties>
</file>