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Zdrowie publiczne\II stopnia\"/>
    </mc:Choice>
  </mc:AlternateContent>
  <xr:revisionPtr revIDLastSave="0" documentId="8_{E771B9F5-B319-4D33-BBBD-77FEA047C61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4" i="1" l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D30" i="1"/>
  <c r="E45" i="1" l="1"/>
  <c r="E95" i="1" l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D9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D86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D59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D45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D14" i="1"/>
  <c r="F61" i="1" l="1"/>
  <c r="F62" i="1" s="1"/>
  <c r="G61" i="1"/>
  <c r="H61" i="1"/>
  <c r="H62" i="1" s="1"/>
  <c r="L61" i="1"/>
  <c r="L62" i="1" s="1"/>
  <c r="N61" i="1"/>
  <c r="N62" i="1" s="1"/>
  <c r="P61" i="1"/>
  <c r="P62" i="1" s="1"/>
  <c r="T61" i="1"/>
  <c r="T62" i="1" s="1"/>
  <c r="V61" i="1"/>
  <c r="V62" i="1" s="1"/>
  <c r="W61" i="1"/>
  <c r="W62" i="1" s="1"/>
  <c r="X61" i="1"/>
  <c r="X62" i="1" s="1"/>
  <c r="AD61" i="1"/>
  <c r="AD62" i="1" s="1"/>
  <c r="AE61" i="1"/>
  <c r="AE62" i="1" s="1"/>
  <c r="AF61" i="1"/>
  <c r="AF62" i="1" s="1"/>
  <c r="AI61" i="1"/>
  <c r="AI62" i="1" s="1"/>
  <c r="AL61" i="1"/>
  <c r="AL62" i="1" s="1"/>
  <c r="AR61" i="1"/>
  <c r="AR62" i="1" s="1"/>
  <c r="O61" i="1"/>
  <c r="O62" i="1" s="1"/>
  <c r="AA61" i="1"/>
  <c r="AA62" i="1" s="1"/>
  <c r="AB61" i="1"/>
  <c r="AB62" i="1" s="1"/>
  <c r="AM61" i="1"/>
  <c r="AM62" i="1" s="1"/>
  <c r="AN61" i="1"/>
  <c r="AN62" i="1" s="1"/>
  <c r="M61" i="1"/>
  <c r="M62" i="1" s="1"/>
  <c r="Q61" i="1"/>
  <c r="Q62" i="1" s="1"/>
  <c r="AC61" i="1"/>
  <c r="AC62" i="1" s="1"/>
  <c r="AG61" i="1"/>
  <c r="AG62" i="1" s="1"/>
  <c r="AJ61" i="1"/>
  <c r="AJ62" i="1" s="1"/>
  <c r="AS61" i="1"/>
  <c r="AS62" i="1" s="1"/>
  <c r="E61" i="1"/>
  <c r="E62" i="1" s="1"/>
  <c r="I61" i="1"/>
  <c r="I62" i="1" s="1"/>
  <c r="J61" i="1"/>
  <c r="J62" i="1" s="1"/>
  <c r="K61" i="1"/>
  <c r="K62" i="1" s="1"/>
  <c r="R61" i="1"/>
  <c r="R62" i="1" s="1"/>
  <c r="S61" i="1"/>
  <c r="S62" i="1" s="1"/>
  <c r="U61" i="1"/>
  <c r="U62" i="1" s="1"/>
  <c r="Y61" i="1"/>
  <c r="Y62" i="1" s="1"/>
  <c r="Z61" i="1"/>
  <c r="Z62" i="1" s="1"/>
  <c r="AH61" i="1"/>
  <c r="AH62" i="1" s="1"/>
  <c r="AK61" i="1"/>
  <c r="AK62" i="1" s="1"/>
  <c r="AO61" i="1"/>
  <c r="AO62" i="1" s="1"/>
  <c r="AP61" i="1"/>
  <c r="AP62" i="1" s="1"/>
  <c r="AQ61" i="1"/>
  <c r="AQ62" i="1" s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E77" i="1"/>
  <c r="E78" i="1" s="1"/>
  <c r="E99" i="1" s="1"/>
  <c r="F77" i="1"/>
  <c r="F78" i="1" s="1"/>
  <c r="F99" i="1" s="1"/>
  <c r="G77" i="1"/>
  <c r="H77" i="1"/>
  <c r="H78" i="1" s="1"/>
  <c r="H99" i="1" s="1"/>
  <c r="I77" i="1"/>
  <c r="I78" i="1" s="1"/>
  <c r="I99" i="1" s="1"/>
  <c r="J77" i="1"/>
  <c r="J78" i="1" s="1"/>
  <c r="J99" i="1" s="1"/>
  <c r="K77" i="1"/>
  <c r="K78" i="1" s="1"/>
  <c r="K99" i="1" s="1"/>
  <c r="L77" i="1"/>
  <c r="L78" i="1" s="1"/>
  <c r="L99" i="1" s="1"/>
  <c r="M77" i="1"/>
  <c r="M78" i="1" s="1"/>
  <c r="M99" i="1" s="1"/>
  <c r="N77" i="1"/>
  <c r="N78" i="1" s="1"/>
  <c r="N99" i="1" s="1"/>
  <c r="O77" i="1"/>
  <c r="O78" i="1" s="1"/>
  <c r="O99" i="1" s="1"/>
  <c r="P77" i="1"/>
  <c r="P78" i="1" s="1"/>
  <c r="P99" i="1" s="1"/>
  <c r="Q77" i="1"/>
  <c r="Q78" i="1" s="1"/>
  <c r="Q99" i="1" s="1"/>
  <c r="R77" i="1"/>
  <c r="R78" i="1" s="1"/>
  <c r="R99" i="1" s="1"/>
  <c r="S77" i="1"/>
  <c r="S78" i="1" s="1"/>
  <c r="S99" i="1" s="1"/>
  <c r="T77" i="1"/>
  <c r="T78" i="1" s="1"/>
  <c r="T99" i="1" s="1"/>
  <c r="U77" i="1"/>
  <c r="U78" i="1" s="1"/>
  <c r="U99" i="1" s="1"/>
  <c r="V77" i="1"/>
  <c r="V78" i="1" s="1"/>
  <c r="V99" i="1" s="1"/>
  <c r="W77" i="1"/>
  <c r="W78" i="1" s="1"/>
  <c r="W99" i="1" s="1"/>
  <c r="X77" i="1"/>
  <c r="X78" i="1" s="1"/>
  <c r="X99" i="1" s="1"/>
  <c r="Y77" i="1"/>
  <c r="Y78" i="1" s="1"/>
  <c r="Y99" i="1" s="1"/>
  <c r="Z77" i="1"/>
  <c r="Z78" i="1" s="1"/>
  <c r="Z99" i="1" s="1"/>
  <c r="AA77" i="1"/>
  <c r="AA78" i="1" s="1"/>
  <c r="AA99" i="1" s="1"/>
  <c r="AB77" i="1"/>
  <c r="AB78" i="1" s="1"/>
  <c r="AB99" i="1" s="1"/>
  <c r="AC77" i="1"/>
  <c r="AC78" i="1" s="1"/>
  <c r="AC99" i="1" s="1"/>
  <c r="AD77" i="1"/>
  <c r="AD78" i="1" s="1"/>
  <c r="AD99" i="1" s="1"/>
  <c r="AE77" i="1"/>
  <c r="AE78" i="1" s="1"/>
  <c r="AE99" i="1" s="1"/>
  <c r="AF77" i="1"/>
  <c r="AF78" i="1" s="1"/>
  <c r="AF99" i="1" s="1"/>
  <c r="AG77" i="1"/>
  <c r="AG78" i="1" s="1"/>
  <c r="AG99" i="1" s="1"/>
  <c r="AH77" i="1"/>
  <c r="AH78" i="1" s="1"/>
  <c r="AH99" i="1" s="1"/>
  <c r="AI77" i="1"/>
  <c r="AI78" i="1" s="1"/>
  <c r="AI99" i="1" s="1"/>
  <c r="AJ77" i="1"/>
  <c r="AJ78" i="1" s="1"/>
  <c r="AJ99" i="1" s="1"/>
  <c r="AK77" i="1"/>
  <c r="AK78" i="1" s="1"/>
  <c r="AK99" i="1" s="1"/>
  <c r="AL77" i="1"/>
  <c r="AL78" i="1" s="1"/>
  <c r="AL99" i="1" s="1"/>
  <c r="AM77" i="1"/>
  <c r="AM78" i="1" s="1"/>
  <c r="AM99" i="1" s="1"/>
  <c r="AN77" i="1"/>
  <c r="AN78" i="1" s="1"/>
  <c r="AN99" i="1" s="1"/>
  <c r="AO77" i="1"/>
  <c r="AO78" i="1" s="1"/>
  <c r="AO99" i="1" s="1"/>
  <c r="AP77" i="1"/>
  <c r="AP78" i="1" s="1"/>
  <c r="AP99" i="1" s="1"/>
  <c r="AQ77" i="1"/>
  <c r="AQ78" i="1" s="1"/>
  <c r="AQ99" i="1" s="1"/>
  <c r="AR77" i="1"/>
  <c r="AR78" i="1" s="1"/>
  <c r="AR99" i="1" s="1"/>
  <c r="AS77" i="1"/>
  <c r="AS78" i="1" s="1"/>
  <c r="AS99" i="1" s="1"/>
  <c r="E33" i="1"/>
  <c r="E34" i="1" s="1"/>
  <c r="J33" i="1"/>
  <c r="J34" i="1" s="1"/>
  <c r="M33" i="1"/>
  <c r="M34" i="1" s="1"/>
  <c r="N33" i="1"/>
  <c r="N34" i="1" s="1"/>
  <c r="P33" i="1"/>
  <c r="P34" i="1" s="1"/>
  <c r="Q33" i="1"/>
  <c r="Q34" i="1" s="1"/>
  <c r="R33" i="1"/>
  <c r="R34" i="1" s="1"/>
  <c r="U33" i="1"/>
  <c r="U34" i="1" s="1"/>
  <c r="V33" i="1"/>
  <c r="V34" i="1" s="1"/>
  <c r="X33" i="1"/>
  <c r="X34" i="1" s="1"/>
  <c r="Z33" i="1"/>
  <c r="Z34" i="1" s="1"/>
  <c r="AC33" i="1"/>
  <c r="AC34" i="1" s="1"/>
  <c r="AD33" i="1"/>
  <c r="AD34" i="1" s="1"/>
  <c r="AH33" i="1"/>
  <c r="AH34" i="1" s="1"/>
  <c r="AK33" i="1"/>
  <c r="AK34" i="1" s="1"/>
  <c r="AL33" i="1"/>
  <c r="AL34" i="1" s="1"/>
  <c r="AN33" i="1"/>
  <c r="AN34" i="1" s="1"/>
  <c r="AO33" i="1"/>
  <c r="AO34" i="1" s="1"/>
  <c r="AP33" i="1"/>
  <c r="AP34" i="1" s="1"/>
  <c r="AS33" i="1"/>
  <c r="AS34" i="1" s="1"/>
  <c r="F33" i="1"/>
  <c r="F34" i="1" s="1"/>
  <c r="I33" i="1"/>
  <c r="I34" i="1" s="1"/>
  <c r="Y33" i="1"/>
  <c r="Y34" i="1" s="1"/>
  <c r="AG33" i="1"/>
  <c r="AG34" i="1" s="1"/>
  <c r="D125" i="1"/>
  <c r="G78" i="1" l="1"/>
  <c r="AF33" i="1"/>
  <c r="G62" i="1"/>
  <c r="AR33" i="1"/>
  <c r="AR34" i="1" s="1"/>
  <c r="AJ33" i="1"/>
  <c r="AJ34" i="1" s="1"/>
  <c r="AB33" i="1"/>
  <c r="AB34" i="1" s="1"/>
  <c r="T33" i="1"/>
  <c r="T34" i="1" s="1"/>
  <c r="L33" i="1"/>
  <c r="L34" i="1" s="1"/>
  <c r="H33" i="1"/>
  <c r="H34" i="1" s="1"/>
  <c r="AQ33" i="1"/>
  <c r="AQ34" i="1" s="1"/>
  <c r="AM33" i="1"/>
  <c r="AM34" i="1" s="1"/>
  <c r="AI33" i="1"/>
  <c r="AI34" i="1" s="1"/>
  <c r="AE33" i="1"/>
  <c r="AE34" i="1" s="1"/>
  <c r="AA33" i="1"/>
  <c r="AA34" i="1" s="1"/>
  <c r="W33" i="1"/>
  <c r="W34" i="1" s="1"/>
  <c r="S33" i="1"/>
  <c r="S34" i="1" s="1"/>
  <c r="O33" i="1"/>
  <c r="O34" i="1" s="1"/>
  <c r="K33" i="1"/>
  <c r="K34" i="1" s="1"/>
  <c r="G33" i="1"/>
  <c r="G34" i="1" s="1"/>
  <c r="D77" i="1"/>
  <c r="G99" i="1" l="1"/>
  <c r="AF34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U117" i="1"/>
  <c r="V117" i="1"/>
  <c r="W117" i="1"/>
  <c r="X117" i="1"/>
  <c r="Y117" i="1"/>
  <c r="Z117" i="1"/>
  <c r="AA117" i="1"/>
  <c r="AB117" i="1"/>
  <c r="AC117" i="1"/>
  <c r="A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D117" i="1"/>
  <c r="F118" i="1" l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7" i="1"/>
  <c r="AS118" i="1" s="1"/>
  <c r="AR141" i="1" l="1"/>
  <c r="AJ141" i="1"/>
  <c r="AB141" i="1"/>
  <c r="T141" i="1"/>
  <c r="H141" i="1"/>
  <c r="AM141" i="1"/>
  <c r="AI141" i="1"/>
  <c r="AA141" i="1"/>
  <c r="S141" i="1"/>
  <c r="K141" i="1"/>
  <c r="AP141" i="1"/>
  <c r="AL141" i="1"/>
  <c r="AH141" i="1"/>
  <c r="AD141" i="1"/>
  <c r="Z141" i="1"/>
  <c r="V141" i="1"/>
  <c r="R141" i="1"/>
  <c r="N141" i="1"/>
  <c r="J141" i="1"/>
  <c r="F141" i="1"/>
  <c r="AN141" i="1"/>
  <c r="AF141" i="1"/>
  <c r="X141" i="1"/>
  <c r="P141" i="1"/>
  <c r="L141" i="1"/>
  <c r="AQ141" i="1"/>
  <c r="AE141" i="1"/>
  <c r="W141" i="1"/>
  <c r="O141" i="1"/>
  <c r="G141" i="1"/>
  <c r="AS141" i="1"/>
  <c r="AO141" i="1"/>
  <c r="AK141" i="1"/>
  <c r="AG141" i="1"/>
  <c r="AC141" i="1"/>
  <c r="Y141" i="1"/>
  <c r="U141" i="1"/>
  <c r="Q141" i="1"/>
  <c r="M141" i="1"/>
  <c r="I141" i="1"/>
  <c r="E111" i="1" l="1"/>
  <c r="E118" i="1" s="1"/>
  <c r="D111" i="1"/>
  <c r="D118" i="1" l="1"/>
  <c r="D61" i="1"/>
  <c r="D62" i="1" s="1"/>
  <c r="D33" i="1"/>
  <c r="D34" i="1" s="1"/>
  <c r="D141" i="1" l="1"/>
  <c r="E141" i="1"/>
  <c r="D78" i="1"/>
  <c r="D98" i="1" s="1"/>
  <c r="R98" i="1"/>
  <c r="O98" i="1"/>
  <c r="M144" i="1"/>
  <c r="S98" i="1"/>
  <c r="Z144" i="1"/>
  <c r="N144" i="1"/>
  <c r="I98" i="1"/>
  <c r="L98" i="1"/>
  <c r="Y144" i="1"/>
  <c r="J98" i="1"/>
  <c r="Q98" i="1"/>
  <c r="W98" i="1"/>
  <c r="U98" i="1"/>
  <c r="T144" i="1"/>
  <c r="H98" i="1"/>
  <c r="G98" i="1"/>
  <c r="G144" i="1"/>
  <c r="P144" i="1"/>
  <c r="E98" i="1"/>
  <c r="K98" i="1"/>
  <c r="K144" i="1"/>
  <c r="X98" i="1"/>
  <c r="V98" i="1"/>
  <c r="F144" i="1"/>
  <c r="F98" i="1"/>
  <c r="D99" i="1" l="1"/>
  <c r="F140" i="1"/>
  <c r="F143" i="1" s="1"/>
  <c r="K140" i="1"/>
  <c r="K143" i="1" s="1"/>
  <c r="G140" i="1"/>
  <c r="G143" i="1" s="1"/>
  <c r="J144" i="1"/>
  <c r="D140" i="1"/>
  <c r="T98" i="1"/>
  <c r="Q144" i="1"/>
  <c r="E152" i="1"/>
  <c r="E144" i="1"/>
  <c r="U144" i="1"/>
  <c r="L144" i="1"/>
  <c r="M98" i="1"/>
  <c r="R144" i="1"/>
  <c r="N98" i="1"/>
  <c r="V144" i="1"/>
  <c r="H144" i="1"/>
  <c r="Z98" i="1"/>
  <c r="I144" i="1"/>
  <c r="S144" i="1"/>
  <c r="P98" i="1"/>
  <c r="X144" i="1"/>
  <c r="W144" i="1"/>
  <c r="O144" i="1"/>
  <c r="Y98" i="1"/>
  <c r="AH98" i="1"/>
  <c r="AM98" i="1"/>
  <c r="AQ144" i="1"/>
  <c r="AD98" i="1"/>
  <c r="AK98" i="1"/>
  <c r="AK144" i="1"/>
  <c r="AP98" i="1"/>
  <c r="AO98" i="1"/>
  <c r="AR98" i="1"/>
  <c r="AJ98" i="1"/>
  <c r="AL144" i="1"/>
  <c r="AF98" i="1"/>
  <c r="AF144" i="1"/>
  <c r="AE98" i="1"/>
  <c r="AI144" i="1"/>
  <c r="AC98" i="1"/>
  <c r="AA98" i="1"/>
  <c r="AB144" i="1"/>
  <c r="AN144" i="1"/>
  <c r="AG144" i="1"/>
  <c r="D152" i="1" l="1"/>
  <c r="F152" i="1" s="1"/>
  <c r="E149" i="1"/>
  <c r="D149" i="1"/>
  <c r="S140" i="1"/>
  <c r="S143" i="1" s="1"/>
  <c r="O140" i="1"/>
  <c r="O143" i="1" s="1"/>
  <c r="AO144" i="1"/>
  <c r="AH144" i="1"/>
  <c r="Q140" i="1"/>
  <c r="Q143" i="1" s="1"/>
  <c r="E140" i="1"/>
  <c r="E143" i="1" s="1"/>
  <c r="X140" i="1"/>
  <c r="X143" i="1" s="1"/>
  <c r="R140" i="1"/>
  <c r="R143" i="1" s="1"/>
  <c r="U140" i="1"/>
  <c r="P140" i="1"/>
  <c r="M140" i="1"/>
  <c r="M143" i="1" s="1"/>
  <c r="Y140" i="1"/>
  <c r="Y143" i="1" s="1"/>
  <c r="AF140" i="1"/>
  <c r="AF143" i="1" s="1"/>
  <c r="AK140" i="1"/>
  <c r="AK143" i="1" s="1"/>
  <c r="N140" i="1"/>
  <c r="N143" i="1" s="1"/>
  <c r="L140" i="1"/>
  <c r="L143" i="1" s="1"/>
  <c r="H140" i="1"/>
  <c r="H143" i="1" s="1"/>
  <c r="V140" i="1"/>
  <c r="W140" i="1"/>
  <c r="W143" i="1" s="1"/>
  <c r="J140" i="1"/>
  <c r="J143" i="1" s="1"/>
  <c r="AJ144" i="1"/>
  <c r="Z140" i="1"/>
  <c r="Z143" i="1" s="1"/>
  <c r="T140" i="1"/>
  <c r="T143" i="1" s="1"/>
  <c r="I140" i="1"/>
  <c r="I143" i="1" s="1"/>
  <c r="AN98" i="1"/>
  <c r="AP144" i="1"/>
  <c r="E151" i="1"/>
  <c r="E150" i="1"/>
  <c r="AI98" i="1"/>
  <c r="AA144" i="1"/>
  <c r="AG98" i="1"/>
  <c r="AR144" i="1"/>
  <c r="AC144" i="1"/>
  <c r="AD144" i="1"/>
  <c r="AQ98" i="1"/>
  <c r="AM144" i="1"/>
  <c r="AB98" i="1"/>
  <c r="AL98" i="1"/>
  <c r="AS98" i="1"/>
  <c r="F149" i="1" l="1"/>
  <c r="V143" i="1"/>
  <c r="AE144" i="1"/>
  <c r="P143" i="1"/>
  <c r="D150" i="1" s="1"/>
  <c r="F150" i="1" s="1"/>
  <c r="U143" i="1"/>
  <c r="AR140" i="1"/>
  <c r="AR143" i="1" s="1"/>
  <c r="AH140" i="1"/>
  <c r="AH143" i="1" s="1"/>
  <c r="AC140" i="1"/>
  <c r="AC143" i="1" s="1"/>
  <c r="AO140" i="1"/>
  <c r="AO143" i="1" s="1"/>
  <c r="AD140" i="1"/>
  <c r="AD143" i="1" s="1"/>
  <c r="AP140" i="1"/>
  <c r="AP143" i="1" s="1"/>
  <c r="AJ140" i="1"/>
  <c r="AJ143" i="1" s="1"/>
  <c r="AB140" i="1"/>
  <c r="AB143" i="1" s="1"/>
  <c r="AA140" i="1"/>
  <c r="AA143" i="1" s="1"/>
  <c r="AI140" i="1"/>
  <c r="AI143" i="1" s="1"/>
  <c r="AQ140" i="1"/>
  <c r="AQ143" i="1" s="1"/>
  <c r="AN140" i="1"/>
  <c r="AN143" i="1" s="1"/>
  <c r="AM140" i="1"/>
  <c r="AM143" i="1" s="1"/>
  <c r="AL140" i="1"/>
  <c r="AL143" i="1" s="1"/>
  <c r="AG140" i="1"/>
  <c r="AG143" i="1" s="1"/>
  <c r="AE140" i="1"/>
  <c r="AS144" i="1"/>
  <c r="E153" i="1" l="1"/>
  <c r="E154" i="1" s="1"/>
  <c r="D151" i="1"/>
  <c r="F151" i="1" s="1"/>
  <c r="AE143" i="1"/>
  <c r="D153" i="1" s="1"/>
  <c r="AS140" i="1"/>
  <c r="AS143" i="1" s="1"/>
  <c r="D154" i="1" l="1"/>
  <c r="F153" i="1"/>
  <c r="F154" i="1" s="1"/>
</calcChain>
</file>

<file path=xl/sharedStrings.xml><?xml version="1.0" encoding="utf-8"?>
<sst xmlns="http://schemas.openxmlformats.org/spreadsheetml/2006/main" count="765" uniqueCount="138">
  <si>
    <t xml:space="preserve">Instytut: </t>
  </si>
  <si>
    <t>Wydział Nauk o Zdrowiu</t>
  </si>
  <si>
    <t>Kierunek:</t>
  </si>
  <si>
    <t xml:space="preserve"> Zdrowie publiczne II st/st</t>
  </si>
  <si>
    <t xml:space="preserve">Profil: </t>
  </si>
  <si>
    <t>OGÓLNOAKADEMICKI</t>
  </si>
  <si>
    <t>Forma studiów: stacjonarne/ niestacjonarne Czas trwania: 4 semestrów</t>
  </si>
  <si>
    <t>L.P.</t>
  </si>
  <si>
    <t>Przedmiot</t>
  </si>
  <si>
    <t>Jednostka organizująca</t>
  </si>
  <si>
    <t>l.G.</t>
  </si>
  <si>
    <t>ECTS</t>
  </si>
  <si>
    <t>Semestr 1</t>
  </si>
  <si>
    <t>ZAJĘCIA DYDAKTYCZNE</t>
  </si>
  <si>
    <t>PRAKTYKI</t>
  </si>
  <si>
    <t>Wykład</t>
  </si>
  <si>
    <t>e-wykład</t>
  </si>
  <si>
    <t>Ćwiczenia</t>
  </si>
  <si>
    <t>Seminaria</t>
  </si>
  <si>
    <t>e-Seminaria</t>
  </si>
  <si>
    <t>Samokształcenie</t>
  </si>
  <si>
    <t>Zajęcia praktyczne</t>
  </si>
  <si>
    <t>Praktyki</t>
  </si>
  <si>
    <t>L.g.</t>
  </si>
  <si>
    <t>F.zal.</t>
  </si>
  <si>
    <t>Licz. Gr.</t>
  </si>
  <si>
    <t>Gr.</t>
  </si>
  <si>
    <t>GRUPA TREŚCI PODSTAWOWYCH</t>
  </si>
  <si>
    <t>Metodologia badań</t>
  </si>
  <si>
    <t>O</t>
  </si>
  <si>
    <t>D</t>
  </si>
  <si>
    <t>Z</t>
  </si>
  <si>
    <t xml:space="preserve"> </t>
  </si>
  <si>
    <t>Pedagogika</t>
  </si>
  <si>
    <t>Informacja naukowa</t>
  </si>
  <si>
    <t>Bibioteka Główna</t>
  </si>
  <si>
    <t>Teoria i praktyka aktywności fizycznej</t>
  </si>
  <si>
    <t>Studium Wychowania Fizycznego i Sportu</t>
  </si>
  <si>
    <t>P</t>
  </si>
  <si>
    <t>Razem</t>
  </si>
  <si>
    <t>GRUPA TREŚCI KIERUNKOWYCH</t>
  </si>
  <si>
    <t>Biostatystyka</t>
  </si>
  <si>
    <t>Teoria Zdrowia Publicznego</t>
  </si>
  <si>
    <t>Epidemiologia ogólna</t>
  </si>
  <si>
    <t>Międzynarodowa terminologia w zdrowiu publicznym</t>
  </si>
  <si>
    <t>Lektorat z języka obcego w ramach zajęć ogólnouczelnianych</t>
  </si>
  <si>
    <t>Studium Praktycznej Nauki Języków Obcych</t>
  </si>
  <si>
    <t>Ochrona Własności Intelektualnej</t>
  </si>
  <si>
    <t>Prawo</t>
  </si>
  <si>
    <t>Komunikacja interpersonalna</t>
  </si>
  <si>
    <t>Profilkatyka chorób cywilizacyjnych i społecznych</t>
  </si>
  <si>
    <t>Propedeutyka medycyny</t>
  </si>
  <si>
    <t>Polityka społeczna i zdrowotna</t>
  </si>
  <si>
    <t>Zagrożenia zdrowia psychicznego</t>
  </si>
  <si>
    <t>E</t>
  </si>
  <si>
    <t>BHP</t>
  </si>
  <si>
    <t>Grupa treści ogólnych razem</t>
  </si>
  <si>
    <t>Suma semstru 1</t>
  </si>
  <si>
    <t>Liczba egzaminów</t>
  </si>
  <si>
    <t>Semestr 2</t>
  </si>
  <si>
    <t>Praktyki zawodowe</t>
  </si>
  <si>
    <t>Etyka</t>
  </si>
  <si>
    <t>Zarządzanie jakością</t>
  </si>
  <si>
    <t>Choroba w ujęciu interdyscyplinarnym</t>
  </si>
  <si>
    <t>Profilaktyka chorób cywilizacyjnych i społecznych</t>
  </si>
  <si>
    <t xml:space="preserve">Nowe technologie w zdrowiu publicznym </t>
  </si>
  <si>
    <t>Medycyna Katastrof</t>
  </si>
  <si>
    <t>Suma semstru 2</t>
  </si>
  <si>
    <t>Semestr 3</t>
  </si>
  <si>
    <t>Badania Naukowe w zdrowiu Publicznym</t>
  </si>
  <si>
    <t>Promocja Zdrowia</t>
  </si>
  <si>
    <t>Żywienie człowieka i dietetyka</t>
  </si>
  <si>
    <t>Ekonomia i finasowanie w ochronie zdrowia</t>
  </si>
  <si>
    <t>Katedra i Zakład Zdrowia Publicznego</t>
  </si>
  <si>
    <t>Moduł treści kształcenia fakultatywnego</t>
  </si>
  <si>
    <t>Moduł I Administracja i zarządzanie w ochronie zdrowia</t>
  </si>
  <si>
    <t>Ubezpieczenia zdrowotne i społeczne</t>
  </si>
  <si>
    <t>Technologie informacyjne</t>
  </si>
  <si>
    <t>Świadczenia finasowane ze środków publicznych</t>
  </si>
  <si>
    <t>E-zdrowie</t>
  </si>
  <si>
    <t>Zarządzanie podmiotem leczniczym</t>
  </si>
  <si>
    <t>Moduł I -Administracja i zarządzanie w ochronie zdrowia</t>
  </si>
  <si>
    <t xml:space="preserve">Moduł II Nadzór sanitarno-epidemiologiczny </t>
  </si>
  <si>
    <t>Organizacja i zarzadzanie w ochronie zdrowia</t>
  </si>
  <si>
    <t>Nadzór sanitarno-epidemiologiczny</t>
  </si>
  <si>
    <t>Biologiczne zagrożenia zdrowotne</t>
  </si>
  <si>
    <t>Choroby zakaźne</t>
  </si>
  <si>
    <t>Prawo zdrowia publicznego</t>
  </si>
  <si>
    <t>Moduł II Nadzór sanitarno-epidemiologiczny</t>
  </si>
  <si>
    <t>Suma semstru 3</t>
  </si>
  <si>
    <t>Liczba egzaminów:</t>
  </si>
  <si>
    <t>Semestr 4</t>
  </si>
  <si>
    <t>Praca dyplomowa</t>
  </si>
  <si>
    <t>Grupa treści podstawowych razem</t>
  </si>
  <si>
    <t>Administracja ochrony zdrowia</t>
  </si>
  <si>
    <t>Medycyna oparta na faktach</t>
  </si>
  <si>
    <t>Badania kliniczne</t>
  </si>
  <si>
    <t>E-dokumentacja medyczna</t>
  </si>
  <si>
    <t>Prawo administracyjne</t>
  </si>
  <si>
    <t>Zarządzanie zasobami ludzkim</t>
  </si>
  <si>
    <t>Moduł II Nadzór sanitarno -  epidemiologiczny</t>
  </si>
  <si>
    <t>Szacowanie potrzeb zdrowotnych</t>
  </si>
  <si>
    <t>Zakażenia szpitalne</t>
  </si>
  <si>
    <t>Profilaktyka zakażeń</t>
  </si>
  <si>
    <t>Publiczne prawo ochrony zdrowia</t>
  </si>
  <si>
    <t>Zarządzanie strategiczne</t>
  </si>
  <si>
    <t xml:space="preserve">Organizacja szczepień ochronnych </t>
  </si>
  <si>
    <t>Suma semstru 4</t>
  </si>
  <si>
    <t>Suma</t>
  </si>
  <si>
    <t>Forma dydaktyczna</t>
  </si>
  <si>
    <t>I mod.</t>
  </si>
  <si>
    <t>II mod.</t>
  </si>
  <si>
    <t>średnia</t>
  </si>
  <si>
    <t>wykłady</t>
  </si>
  <si>
    <t>ćwiczenia</t>
  </si>
  <si>
    <t>seminaria</t>
  </si>
  <si>
    <t>e-seminaria</t>
  </si>
  <si>
    <t>samokształcenie</t>
  </si>
  <si>
    <t>suma</t>
  </si>
  <si>
    <t>Globalna polityka zdrowotna</t>
  </si>
  <si>
    <t>Demografia i problemy geriatryczne</t>
  </si>
  <si>
    <t>Zdrowie środowiskowe</t>
  </si>
  <si>
    <t>Edukacja zdrowotna i programy zdrowotne</t>
  </si>
  <si>
    <t>Klimat a zdrowie</t>
  </si>
  <si>
    <t>Międzynarodowe problemy zdrowia</t>
  </si>
  <si>
    <t>Katedra i Zakład Psychologii</t>
  </si>
  <si>
    <t xml:space="preserve">Zakład Edukacji Zdrowotnej </t>
  </si>
  <si>
    <t>Zakład Edukacji Zdrowotnej</t>
  </si>
  <si>
    <t>Katedra i Zakład Higieny i Epidemiologii</t>
  </si>
  <si>
    <t>Zakład Promocji Zdrowia</t>
  </si>
  <si>
    <t>Zakład Opieki Holistycznej i Zarządzania w Pielęgniarstwie</t>
  </si>
  <si>
    <t>Katedra i Zakład Nauk Humanistycznych i Medycyny Społecznej</t>
  </si>
  <si>
    <t>Zakład Edukacji Dietetycznej i Żywieniowej</t>
  </si>
  <si>
    <t>Samodzielna Pracownia Medycznych Czynności Ratunkowych</t>
  </si>
  <si>
    <t>Zakład Edukacji  Zdrowotnej</t>
  </si>
  <si>
    <t>RAPORT Z PLANU STUDIÓW 
II stopnia
Rok 2022/2023</t>
  </si>
  <si>
    <t>Marketing usług medycznych</t>
  </si>
  <si>
    <t>Zakład Informatyki i Statystyki Medycznej z Pracownią E-zdrowia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</si>
</sst>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5" xfId="0" applyFont="1" applyBorder="1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6" borderId="10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6" borderId="5" xfId="0" applyFont="1" applyFill="1" applyBorder="1"/>
    <xf numFmtId="0" fontId="0" fillId="6" borderId="0" xfId="0" applyFill="1"/>
    <xf numFmtId="0" fontId="5" fillId="6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6" borderId="5" xfId="0" applyFont="1" applyFill="1" applyBorder="1" applyAlignment="1">
      <alignment horizontal="left" wrapText="1"/>
    </xf>
    <xf numFmtId="0" fontId="3" fillId="8" borderId="0" xfId="0" applyFont="1" applyFill="1"/>
    <xf numFmtId="0" fontId="3" fillId="6" borderId="0" xfId="0" applyFont="1" applyFill="1"/>
    <xf numFmtId="0" fontId="3" fillId="3" borderId="0" xfId="0" applyFont="1" applyFill="1"/>
    <xf numFmtId="0" fontId="3" fillId="9" borderId="0" xfId="0" applyFont="1" applyFill="1"/>
    <xf numFmtId="0" fontId="7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6" borderId="5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left" wrapText="1"/>
    </xf>
    <xf numFmtId="0" fontId="3" fillId="6" borderId="6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wrapText="1"/>
    </xf>
    <xf numFmtId="0" fontId="3" fillId="6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 wrapText="1"/>
    </xf>
    <xf numFmtId="0" fontId="4" fillId="9" borderId="31" xfId="0" applyFont="1" applyFill="1" applyBorder="1" applyAlignment="1">
      <alignment horizontal="left" vertical="center" wrapText="1"/>
    </xf>
    <xf numFmtId="0" fontId="4" fillId="6" borderId="45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5" borderId="29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3" fillId="2" borderId="4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/>
    </xf>
    <xf numFmtId="0" fontId="11" fillId="10" borderId="20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9" borderId="52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25" xfId="0" applyFont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left"/>
    </xf>
    <xf numFmtId="0" fontId="3" fillId="6" borderId="9" xfId="0" applyFont="1" applyFill="1" applyBorder="1" applyAlignment="1">
      <alignment vertical="center"/>
    </xf>
    <xf numFmtId="0" fontId="3" fillId="6" borderId="0" xfId="0" applyFont="1" applyFill="1" applyAlignment="1">
      <alignment horizontal="left" vertical="center"/>
    </xf>
    <xf numFmtId="0" fontId="3" fillId="7" borderId="27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8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/>
    </xf>
    <xf numFmtId="0" fontId="7" fillId="9" borderId="20" xfId="0" applyFont="1" applyFill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1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6" borderId="34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5" fillId="6" borderId="38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5" borderId="30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3" fillId="9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8" borderId="30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/>
    </xf>
    <xf numFmtId="0" fontId="11" fillId="10" borderId="21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1" fontId="0" fillId="8" borderId="5" xfId="0" applyNumberForma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1" fontId="0" fillId="8" borderId="27" xfId="0" applyNumberForma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1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9" borderId="6" xfId="0" applyNumberFormat="1" applyFill="1" applyBorder="1" applyAlignment="1">
      <alignment horizontal="center"/>
    </xf>
    <xf numFmtId="1" fontId="0" fillId="9" borderId="10" xfId="0" applyNumberFormat="1" applyFill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55" xfId="0" applyNumberFormat="1" applyBorder="1" applyAlignment="1">
      <alignment horizontal="center"/>
    </xf>
    <xf numFmtId="164" fontId="0" fillId="0" borderId="56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3" fillId="8" borderId="52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left" vertical="center" wrapText="1"/>
    </xf>
    <xf numFmtId="0" fontId="5" fillId="11" borderId="5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left" wrapText="1"/>
    </xf>
    <xf numFmtId="0" fontId="5" fillId="11" borderId="6" xfId="0" applyFont="1" applyFill="1" applyBorder="1" applyAlignment="1">
      <alignment horizontal="left" wrapText="1"/>
    </xf>
    <xf numFmtId="0" fontId="3" fillId="11" borderId="5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left" wrapText="1"/>
    </xf>
    <xf numFmtId="0" fontId="3" fillId="12" borderId="18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/>
    </xf>
    <xf numFmtId="0" fontId="3" fillId="11" borderId="2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3" fillId="2" borderId="66" xfId="0" applyFont="1" applyFill="1" applyBorder="1" applyAlignment="1">
      <alignment horizontal="center"/>
    </xf>
    <xf numFmtId="0" fontId="10" fillId="12" borderId="17" xfId="0" applyFont="1" applyFill="1" applyBorder="1" applyAlignment="1">
      <alignment horizontal="center" vertical="center"/>
    </xf>
    <xf numFmtId="0" fontId="0" fillId="12" borderId="27" xfId="0" applyFill="1" applyBorder="1" applyAlignment="1">
      <alignment horizontal="center"/>
    </xf>
    <xf numFmtId="0" fontId="0" fillId="12" borderId="64" xfId="0" applyFill="1" applyBorder="1" applyAlignment="1">
      <alignment horizontal="center"/>
    </xf>
    <xf numFmtId="0" fontId="3" fillId="11" borderId="17" xfId="0" applyFont="1" applyFill="1" applyBorder="1" applyAlignment="1">
      <alignment horizontal="center" vertical="center"/>
    </xf>
    <xf numFmtId="0" fontId="0" fillId="11" borderId="26" xfId="0" applyFill="1" applyBorder="1" applyAlignment="1">
      <alignment horizontal="center"/>
    </xf>
    <xf numFmtId="0" fontId="3" fillId="11" borderId="19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3" fillId="6" borderId="1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left" wrapText="1"/>
    </xf>
    <xf numFmtId="0" fontId="14" fillId="6" borderId="5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2" xfId="0" applyBorder="1" applyAlignment="1">
      <alignment horizont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7" fillId="10" borderId="33" xfId="0" applyFont="1" applyFill="1" applyBorder="1" applyAlignment="1">
      <alignment horizontal="center" vertical="center"/>
    </xf>
    <xf numFmtId="0" fontId="7" fillId="10" borderId="47" xfId="0" applyFont="1" applyFill="1" applyBorder="1" applyAlignment="1">
      <alignment horizontal="center" vertical="center"/>
    </xf>
    <xf numFmtId="0" fontId="7" fillId="10" borderId="3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3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2" xfId="0" applyFont="1" applyBorder="1" applyAlignment="1">
      <alignment horizontal="center" wrapText="1"/>
    </xf>
    <xf numFmtId="0" fontId="9" fillId="0" borderId="42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4" xfId="0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60" xfId="0" applyFont="1" applyFill="1" applyBorder="1" applyAlignment="1">
      <alignment horizontal="right" vertical="center"/>
    </xf>
    <xf numFmtId="0" fontId="5" fillId="0" borderId="6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7" borderId="57" xfId="0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horizontal="center" vertical="center"/>
    </xf>
    <xf numFmtId="0" fontId="4" fillId="7" borderId="6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4" fillId="9" borderId="60" xfId="0" applyFont="1" applyFill="1" applyBorder="1" applyAlignment="1">
      <alignment horizontal="center" vertical="center" wrapText="1"/>
    </xf>
    <xf numFmtId="0" fontId="4" fillId="8" borderId="60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8" borderId="47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9" borderId="48" xfId="0" applyFont="1" applyFill="1" applyBorder="1" applyAlignment="1">
      <alignment horizontal="center" vertical="center" wrapText="1"/>
    </xf>
    <xf numFmtId="0" fontId="4" fillId="9" borderId="49" xfId="0" applyFont="1" applyFill="1" applyBorder="1" applyAlignment="1">
      <alignment horizontal="center" vertical="center" wrapText="1"/>
    </xf>
    <xf numFmtId="0" fontId="4" fillId="9" borderId="62" xfId="0" applyFont="1" applyFill="1" applyBorder="1" applyAlignment="1">
      <alignment horizontal="center" vertical="center" wrapText="1"/>
    </xf>
    <xf numFmtId="0" fontId="4" fillId="9" borderId="61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</cellXfs>
  <cellStyles count="1">
    <cellStyle name="Normalny" xfId="0" builtinId="0"/>
  </cellStyles>
  <dxfs count="4"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59999389629810485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C148:F154" totalsRowShown="0">
  <autoFilter ref="C148:F154" xr:uid="{00000000-0009-0000-0100-000002000000}"/>
  <tableColumns count="4">
    <tableColumn id="1" xr3:uid="{00000000-0010-0000-0000-000001000000}" name="Forma dydaktyczna" dataDxfId="3"/>
    <tableColumn id="2" xr3:uid="{00000000-0010-0000-0000-000002000000}" name="I mod." dataDxfId="2"/>
    <tableColumn id="3" xr3:uid="{00000000-0010-0000-0000-000003000000}" name="II mod." dataDxfId="1"/>
    <tableColumn id="4" xr3:uid="{00000000-0010-0000-0000-000004000000}" name="średnia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157"/>
  <sheetViews>
    <sheetView tabSelected="1" zoomScale="75" zoomScaleNormal="75" workbookViewId="0">
      <selection activeCell="C121" sqref="C121"/>
    </sheetView>
  </sheetViews>
  <sheetFormatPr defaultRowHeight="15" x14ac:dyDescent="0.25"/>
  <cols>
    <col min="1" max="1" width="9.5703125" customWidth="1"/>
    <col min="2" max="3" width="22" style="33" customWidth="1"/>
    <col min="4" max="4" width="8.7109375" style="80" customWidth="1"/>
    <col min="5" max="5" width="9.28515625" style="80" customWidth="1"/>
    <col min="6" max="6" width="5.85546875" style="80" customWidth="1"/>
    <col min="7" max="8" width="3.7109375" style="80" customWidth="1"/>
    <col min="9" max="9" width="6.7109375" style="80" customWidth="1"/>
    <col min="10" max="15" width="3.7109375" style="80" customWidth="1"/>
    <col min="16" max="16" width="4.85546875" style="80" customWidth="1"/>
    <col min="17" max="18" width="3.7109375" style="80" customWidth="1"/>
    <col min="19" max="19" width="5.85546875" style="80" customWidth="1"/>
    <col min="20" max="20" width="3.7109375" style="80" customWidth="1"/>
    <col min="21" max="21" width="4.42578125" style="80" customWidth="1"/>
    <col min="22" max="23" width="3.7109375" style="80" customWidth="1"/>
    <col min="24" max="24" width="5.42578125" style="80" customWidth="1"/>
    <col min="25" max="33" width="3.7109375" style="80" customWidth="1"/>
    <col min="34" max="34" width="8.140625" style="80" customWidth="1"/>
    <col min="35" max="45" width="3.7109375" style="80" customWidth="1"/>
    <col min="46" max="55" width="9.140625" style="311"/>
  </cols>
  <sheetData>
    <row r="1" spans="1:55" x14ac:dyDescent="0.25">
      <c r="A1" s="2" t="s">
        <v>0</v>
      </c>
      <c r="B1" s="315" t="s">
        <v>1</v>
      </c>
      <c r="C1" s="315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</row>
    <row r="2" spans="1:55" x14ac:dyDescent="0.25">
      <c r="A2" s="2" t="s">
        <v>2</v>
      </c>
      <c r="B2" s="315" t="s">
        <v>3</v>
      </c>
      <c r="C2" s="315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</row>
    <row r="3" spans="1:55" x14ac:dyDescent="0.25">
      <c r="A3" s="2" t="s">
        <v>4</v>
      </c>
      <c r="B3" s="315" t="s">
        <v>5</v>
      </c>
      <c r="C3" s="315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</row>
    <row r="4" spans="1:55" s="1" customFormat="1" ht="59.25" customHeight="1" thickBot="1" x14ac:dyDescent="0.35">
      <c r="A4" s="380" t="s">
        <v>135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1" t="s">
        <v>6</v>
      </c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11"/>
      <c r="AU4" s="311"/>
      <c r="AV4" s="311"/>
      <c r="AW4" s="311"/>
      <c r="AX4" s="311"/>
      <c r="AY4" s="311"/>
      <c r="AZ4" s="311"/>
      <c r="BA4" s="311"/>
      <c r="BB4" s="311"/>
      <c r="BC4" s="311"/>
    </row>
    <row r="5" spans="1:55" s="1" customFormat="1" ht="16.5" thickBot="1" x14ac:dyDescent="0.3">
      <c r="A5" s="391" t="s">
        <v>7</v>
      </c>
      <c r="B5" s="382" t="s">
        <v>8</v>
      </c>
      <c r="C5" s="385" t="s">
        <v>9</v>
      </c>
      <c r="D5" s="388" t="s">
        <v>10</v>
      </c>
      <c r="E5" s="391" t="s">
        <v>11</v>
      </c>
      <c r="F5" s="394" t="s">
        <v>12</v>
      </c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395"/>
      <c r="AR5" s="395"/>
      <c r="AS5" s="396"/>
      <c r="AT5" s="311"/>
      <c r="AU5" s="311"/>
      <c r="AV5" s="311"/>
      <c r="AW5" s="311"/>
      <c r="AX5" s="311"/>
      <c r="AY5" s="311"/>
      <c r="AZ5" s="311"/>
      <c r="BA5" s="311"/>
      <c r="BB5" s="311"/>
      <c r="BC5" s="311"/>
    </row>
    <row r="6" spans="1:55" ht="15.75" thickBot="1" x14ac:dyDescent="0.3">
      <c r="A6" s="392"/>
      <c r="B6" s="383"/>
      <c r="C6" s="386"/>
      <c r="D6" s="389"/>
      <c r="E6" s="392"/>
      <c r="F6" s="400" t="s">
        <v>13</v>
      </c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2"/>
      <c r="AJ6" s="400" t="s">
        <v>14</v>
      </c>
      <c r="AK6" s="401"/>
      <c r="AL6" s="401"/>
      <c r="AM6" s="401"/>
      <c r="AN6" s="401"/>
      <c r="AO6" s="401"/>
      <c r="AP6" s="401"/>
      <c r="AQ6" s="401"/>
      <c r="AR6" s="401"/>
      <c r="AS6" s="402"/>
    </row>
    <row r="7" spans="1:55" ht="15.75" thickBot="1" x14ac:dyDescent="0.3">
      <c r="A7" s="392"/>
      <c r="B7" s="383"/>
      <c r="C7" s="386"/>
      <c r="D7" s="389"/>
      <c r="E7" s="392"/>
      <c r="F7" s="400" t="s">
        <v>15</v>
      </c>
      <c r="G7" s="401"/>
      <c r="H7" s="401"/>
      <c r="I7" s="401"/>
      <c r="J7" s="402"/>
      <c r="K7" s="400" t="s">
        <v>16</v>
      </c>
      <c r="L7" s="401"/>
      <c r="M7" s="401"/>
      <c r="N7" s="401"/>
      <c r="O7" s="402"/>
      <c r="P7" s="400" t="s">
        <v>17</v>
      </c>
      <c r="Q7" s="401"/>
      <c r="R7" s="401"/>
      <c r="S7" s="401"/>
      <c r="T7" s="402"/>
      <c r="U7" s="400" t="s">
        <v>18</v>
      </c>
      <c r="V7" s="401"/>
      <c r="W7" s="401"/>
      <c r="X7" s="401"/>
      <c r="Y7" s="402"/>
      <c r="Z7" s="400" t="s">
        <v>19</v>
      </c>
      <c r="AA7" s="401"/>
      <c r="AB7" s="401"/>
      <c r="AC7" s="401"/>
      <c r="AD7" s="402"/>
      <c r="AE7" s="400" t="s">
        <v>20</v>
      </c>
      <c r="AF7" s="401"/>
      <c r="AG7" s="401"/>
      <c r="AH7" s="401"/>
      <c r="AI7" s="402"/>
      <c r="AJ7" s="400" t="s">
        <v>21</v>
      </c>
      <c r="AK7" s="401"/>
      <c r="AL7" s="401"/>
      <c r="AM7" s="401"/>
      <c r="AN7" s="402"/>
      <c r="AO7" s="400" t="s">
        <v>22</v>
      </c>
      <c r="AP7" s="401"/>
      <c r="AQ7" s="401"/>
      <c r="AR7" s="401"/>
      <c r="AS7" s="402"/>
    </row>
    <row r="8" spans="1:55" ht="15.75" thickBot="1" x14ac:dyDescent="0.3">
      <c r="A8" s="393"/>
      <c r="B8" s="384"/>
      <c r="C8" s="387"/>
      <c r="D8" s="390"/>
      <c r="E8" s="393"/>
      <c r="F8" s="76" t="s">
        <v>23</v>
      </c>
      <c r="G8" s="76" t="s">
        <v>11</v>
      </c>
      <c r="H8" s="76" t="s">
        <v>24</v>
      </c>
      <c r="I8" s="76" t="s">
        <v>25</v>
      </c>
      <c r="J8" s="76" t="s">
        <v>26</v>
      </c>
      <c r="K8" s="76" t="s">
        <v>23</v>
      </c>
      <c r="L8" s="76" t="s">
        <v>11</v>
      </c>
      <c r="M8" s="76" t="s">
        <v>24</v>
      </c>
      <c r="N8" s="76" t="s">
        <v>25</v>
      </c>
      <c r="O8" s="76" t="s">
        <v>26</v>
      </c>
      <c r="P8" s="76" t="s">
        <v>23</v>
      </c>
      <c r="Q8" s="76" t="s">
        <v>11</v>
      </c>
      <c r="R8" s="76" t="s">
        <v>24</v>
      </c>
      <c r="S8" s="76" t="s">
        <v>25</v>
      </c>
      <c r="T8" s="76" t="s">
        <v>26</v>
      </c>
      <c r="U8" s="76" t="s">
        <v>23</v>
      </c>
      <c r="V8" s="76" t="s">
        <v>11</v>
      </c>
      <c r="W8" s="76" t="s">
        <v>24</v>
      </c>
      <c r="X8" s="76" t="s">
        <v>25</v>
      </c>
      <c r="Y8" s="76" t="s">
        <v>26</v>
      </c>
      <c r="Z8" s="76" t="s">
        <v>23</v>
      </c>
      <c r="AA8" s="76" t="s">
        <v>11</v>
      </c>
      <c r="AB8" s="76" t="s">
        <v>24</v>
      </c>
      <c r="AC8" s="76" t="s">
        <v>25</v>
      </c>
      <c r="AD8" s="76" t="s">
        <v>26</v>
      </c>
      <c r="AE8" s="76" t="s">
        <v>23</v>
      </c>
      <c r="AF8" s="76" t="s">
        <v>11</v>
      </c>
      <c r="AG8" s="76" t="s">
        <v>24</v>
      </c>
      <c r="AH8" s="76" t="s">
        <v>25</v>
      </c>
      <c r="AI8" s="76" t="s">
        <v>26</v>
      </c>
      <c r="AJ8" s="76" t="s">
        <v>23</v>
      </c>
      <c r="AK8" s="76" t="s">
        <v>11</v>
      </c>
      <c r="AL8" s="76" t="s">
        <v>24</v>
      </c>
      <c r="AM8" s="76" t="s">
        <v>25</v>
      </c>
      <c r="AN8" s="76" t="s">
        <v>26</v>
      </c>
      <c r="AO8" s="76" t="s">
        <v>23</v>
      </c>
      <c r="AP8" s="76" t="s">
        <v>11</v>
      </c>
      <c r="AQ8" s="76" t="s">
        <v>24</v>
      </c>
      <c r="AR8" s="76" t="s">
        <v>25</v>
      </c>
      <c r="AS8" s="76" t="s">
        <v>26</v>
      </c>
    </row>
    <row r="9" spans="1:55" ht="15.75" thickBot="1" x14ac:dyDescent="0.3">
      <c r="A9" s="403" t="s">
        <v>27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3"/>
      <c r="AN9" s="403"/>
      <c r="AO9" s="403"/>
      <c r="AP9" s="403"/>
      <c r="AQ9" s="403"/>
      <c r="AR9" s="403"/>
      <c r="AS9" s="403"/>
    </row>
    <row r="10" spans="1:55" s="4" customFormat="1" ht="23.1" customHeight="1" x14ac:dyDescent="0.2">
      <c r="A10" s="5">
        <v>1</v>
      </c>
      <c r="B10" s="27" t="s">
        <v>28</v>
      </c>
      <c r="C10" s="34" t="s">
        <v>126</v>
      </c>
      <c r="D10" s="142">
        <v>30</v>
      </c>
      <c r="E10" s="144">
        <v>3</v>
      </c>
      <c r="F10" s="139"/>
      <c r="G10" s="140"/>
      <c r="H10" s="140"/>
      <c r="I10" s="140"/>
      <c r="J10" s="141"/>
      <c r="K10" s="142"/>
      <c r="L10" s="143"/>
      <c r="M10" s="143"/>
      <c r="N10" s="143"/>
      <c r="O10" s="144"/>
      <c r="P10" s="139"/>
      <c r="Q10" s="140"/>
      <c r="R10" s="140"/>
      <c r="S10" s="140"/>
      <c r="T10" s="141"/>
      <c r="U10" s="81">
        <v>28</v>
      </c>
      <c r="V10" s="145">
        <v>3</v>
      </c>
      <c r="W10" s="145" t="s">
        <v>29</v>
      </c>
      <c r="X10" s="145">
        <v>25</v>
      </c>
      <c r="Y10" s="146" t="s">
        <v>30</v>
      </c>
      <c r="Z10" s="139"/>
      <c r="AA10" s="140"/>
      <c r="AB10" s="140"/>
      <c r="AC10" s="140"/>
      <c r="AD10" s="141"/>
      <c r="AE10" s="81">
        <v>2</v>
      </c>
      <c r="AF10" s="145">
        <v>0</v>
      </c>
      <c r="AG10" s="145" t="s">
        <v>31</v>
      </c>
      <c r="AH10" s="145">
        <v>300</v>
      </c>
      <c r="AI10" s="146" t="s">
        <v>30</v>
      </c>
      <c r="AJ10" s="139"/>
      <c r="AK10" s="140"/>
      <c r="AL10" s="140"/>
      <c r="AM10" s="140"/>
      <c r="AN10" s="141"/>
      <c r="AO10" s="142"/>
      <c r="AP10" s="143"/>
      <c r="AQ10" s="143"/>
      <c r="AR10" s="143"/>
      <c r="AS10" s="144"/>
      <c r="AT10" s="311"/>
      <c r="AU10" s="311"/>
      <c r="AV10" s="311"/>
      <c r="AW10" s="311"/>
      <c r="AX10" s="311"/>
      <c r="AY10" s="311"/>
      <c r="AZ10" s="311"/>
      <c r="BA10" s="311"/>
      <c r="BB10" s="311"/>
      <c r="BC10" s="311"/>
    </row>
    <row r="11" spans="1:55" s="4" customFormat="1" ht="23.1" customHeight="1" x14ac:dyDescent="0.2">
      <c r="A11" s="5">
        <v>2</v>
      </c>
      <c r="B11" s="27" t="s">
        <v>33</v>
      </c>
      <c r="C11" s="34" t="s">
        <v>129</v>
      </c>
      <c r="D11" s="82">
        <v>30</v>
      </c>
      <c r="E11" s="148">
        <v>2</v>
      </c>
      <c r="F11" s="92">
        <v>10</v>
      </c>
      <c r="G11" s="84">
        <v>1</v>
      </c>
      <c r="H11" s="84" t="s">
        <v>31</v>
      </c>
      <c r="I11" s="84">
        <v>300</v>
      </c>
      <c r="J11" s="147" t="s">
        <v>30</v>
      </c>
      <c r="K11" s="82"/>
      <c r="L11" s="140"/>
      <c r="M11" s="140"/>
      <c r="N11" s="140"/>
      <c r="O11" s="148"/>
      <c r="P11" s="139"/>
      <c r="Q11" s="140"/>
      <c r="R11" s="140"/>
      <c r="S11" s="140"/>
      <c r="T11" s="141"/>
      <c r="U11" s="83">
        <v>18</v>
      </c>
      <c r="V11" s="84">
        <v>1</v>
      </c>
      <c r="W11" s="84" t="s">
        <v>29</v>
      </c>
      <c r="X11" s="84">
        <v>25</v>
      </c>
      <c r="Y11" s="149" t="s">
        <v>30</v>
      </c>
      <c r="Z11" s="139"/>
      <c r="AA11" s="140"/>
      <c r="AB11" s="140"/>
      <c r="AC11" s="140"/>
      <c r="AD11" s="141"/>
      <c r="AE11" s="83">
        <v>2</v>
      </c>
      <c r="AF11" s="84">
        <v>0</v>
      </c>
      <c r="AG11" s="84" t="s">
        <v>31</v>
      </c>
      <c r="AH11" s="84">
        <v>300</v>
      </c>
      <c r="AI11" s="149" t="s">
        <v>30</v>
      </c>
      <c r="AJ11" s="139"/>
      <c r="AK11" s="140"/>
      <c r="AL11" s="140"/>
      <c r="AM11" s="140"/>
      <c r="AN11" s="141"/>
      <c r="AO11" s="82"/>
      <c r="AP11" s="140"/>
      <c r="AQ11" s="140"/>
      <c r="AR11" s="140"/>
      <c r="AS11" s="148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</row>
    <row r="12" spans="1:55" s="4" customFormat="1" ht="23.1" customHeight="1" x14ac:dyDescent="0.2">
      <c r="A12" s="5">
        <v>3</v>
      </c>
      <c r="B12" s="27" t="s">
        <v>34</v>
      </c>
      <c r="C12" s="34" t="s">
        <v>35</v>
      </c>
      <c r="D12" s="82">
        <v>15</v>
      </c>
      <c r="E12" s="148">
        <v>1</v>
      </c>
      <c r="F12" s="139"/>
      <c r="G12" s="140"/>
      <c r="H12" s="140"/>
      <c r="I12" s="140"/>
      <c r="J12" s="141"/>
      <c r="K12" s="82"/>
      <c r="L12" s="140"/>
      <c r="M12" s="140"/>
      <c r="N12" s="140"/>
      <c r="O12" s="148"/>
      <c r="P12" s="139"/>
      <c r="Q12" s="140"/>
      <c r="R12" s="140"/>
      <c r="S12" s="140"/>
      <c r="T12" s="141"/>
      <c r="U12" s="276"/>
      <c r="V12" s="220"/>
      <c r="W12" s="220"/>
      <c r="X12" s="220"/>
      <c r="Y12" s="277"/>
      <c r="Z12" s="92">
        <v>14</v>
      </c>
      <c r="AA12" s="84">
        <v>1</v>
      </c>
      <c r="AB12" s="84" t="s">
        <v>29</v>
      </c>
      <c r="AC12" s="84">
        <v>25</v>
      </c>
      <c r="AD12" s="147" t="s">
        <v>30</v>
      </c>
      <c r="AE12" s="83">
        <v>1</v>
      </c>
      <c r="AF12" s="84">
        <v>0</v>
      </c>
      <c r="AG12" s="84" t="s">
        <v>31</v>
      </c>
      <c r="AH12" s="84">
        <v>300</v>
      </c>
      <c r="AI12" s="149" t="s">
        <v>30</v>
      </c>
      <c r="AJ12" s="139"/>
      <c r="AK12" s="140"/>
      <c r="AL12" s="140"/>
      <c r="AM12" s="140"/>
      <c r="AN12" s="141"/>
      <c r="AO12" s="82"/>
      <c r="AP12" s="140"/>
      <c r="AQ12" s="140"/>
      <c r="AR12" s="140"/>
      <c r="AS12" s="148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</row>
    <row r="13" spans="1:55" s="4" customFormat="1" ht="23.1" customHeight="1" thickBot="1" x14ac:dyDescent="0.25">
      <c r="A13" s="5">
        <v>4</v>
      </c>
      <c r="B13" s="116" t="s">
        <v>36</v>
      </c>
      <c r="C13" s="117" t="s">
        <v>37</v>
      </c>
      <c r="D13" s="118">
        <v>15</v>
      </c>
      <c r="E13" s="153">
        <v>1</v>
      </c>
      <c r="F13" s="150"/>
      <c r="G13" s="151"/>
      <c r="H13" s="151"/>
      <c r="I13" s="151"/>
      <c r="J13" s="152"/>
      <c r="K13" s="118"/>
      <c r="L13" s="151"/>
      <c r="M13" s="151"/>
      <c r="N13" s="151"/>
      <c r="O13" s="153" t="s">
        <v>32</v>
      </c>
      <c r="P13" s="90">
        <v>15</v>
      </c>
      <c r="Q13" s="154">
        <v>1</v>
      </c>
      <c r="R13" s="154" t="s">
        <v>29</v>
      </c>
      <c r="S13" s="154">
        <v>20</v>
      </c>
      <c r="T13" s="155" t="s">
        <v>38</v>
      </c>
      <c r="U13" s="118"/>
      <c r="V13" s="151"/>
      <c r="W13" s="151"/>
      <c r="X13" s="151"/>
      <c r="Y13" s="153"/>
      <c r="Z13" s="150"/>
      <c r="AA13" s="151"/>
      <c r="AB13" s="151"/>
      <c r="AC13" s="151"/>
      <c r="AD13" s="152"/>
      <c r="AE13" s="118"/>
      <c r="AF13" s="151"/>
      <c r="AG13" s="151"/>
      <c r="AH13" s="151"/>
      <c r="AI13" s="153"/>
      <c r="AJ13" s="150"/>
      <c r="AK13" s="151"/>
      <c r="AL13" s="151"/>
      <c r="AM13" s="151"/>
      <c r="AN13" s="152"/>
      <c r="AO13" s="118"/>
      <c r="AP13" s="151"/>
      <c r="AQ13" s="151"/>
      <c r="AR13" s="151"/>
      <c r="AS13" s="153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</row>
    <row r="14" spans="1:55" s="4" customFormat="1" ht="23.1" customHeight="1" thickBot="1" x14ac:dyDescent="0.25">
      <c r="A14" s="397" t="s">
        <v>39</v>
      </c>
      <c r="B14" s="398"/>
      <c r="C14" s="399"/>
      <c r="D14" s="119">
        <f t="shared" ref="D14:AS14" si="0">SUM(D10:D13)</f>
        <v>90</v>
      </c>
      <c r="E14" s="119">
        <f t="shared" si="0"/>
        <v>7</v>
      </c>
      <c r="F14" s="119">
        <f t="shared" si="0"/>
        <v>10</v>
      </c>
      <c r="G14" s="119">
        <f t="shared" si="0"/>
        <v>1</v>
      </c>
      <c r="H14" s="119">
        <f t="shared" si="0"/>
        <v>0</v>
      </c>
      <c r="I14" s="119">
        <f t="shared" si="0"/>
        <v>300</v>
      </c>
      <c r="J14" s="119">
        <f t="shared" si="0"/>
        <v>0</v>
      </c>
      <c r="K14" s="119">
        <f t="shared" si="0"/>
        <v>0</v>
      </c>
      <c r="L14" s="119">
        <f t="shared" si="0"/>
        <v>0</v>
      </c>
      <c r="M14" s="119">
        <f t="shared" si="0"/>
        <v>0</v>
      </c>
      <c r="N14" s="119">
        <f t="shared" si="0"/>
        <v>0</v>
      </c>
      <c r="O14" s="119">
        <f t="shared" si="0"/>
        <v>0</v>
      </c>
      <c r="P14" s="119">
        <f t="shared" si="0"/>
        <v>15</v>
      </c>
      <c r="Q14" s="119">
        <f t="shared" si="0"/>
        <v>1</v>
      </c>
      <c r="R14" s="119">
        <f t="shared" si="0"/>
        <v>0</v>
      </c>
      <c r="S14" s="119">
        <f t="shared" si="0"/>
        <v>20</v>
      </c>
      <c r="T14" s="119">
        <f t="shared" si="0"/>
        <v>0</v>
      </c>
      <c r="U14" s="119">
        <f t="shared" si="0"/>
        <v>46</v>
      </c>
      <c r="V14" s="119">
        <f t="shared" si="0"/>
        <v>4</v>
      </c>
      <c r="W14" s="119">
        <f t="shared" si="0"/>
        <v>0</v>
      </c>
      <c r="X14" s="119">
        <f t="shared" si="0"/>
        <v>50</v>
      </c>
      <c r="Y14" s="119">
        <f t="shared" si="0"/>
        <v>0</v>
      </c>
      <c r="Z14" s="119">
        <f t="shared" si="0"/>
        <v>14</v>
      </c>
      <c r="AA14" s="119">
        <f t="shared" si="0"/>
        <v>1</v>
      </c>
      <c r="AB14" s="119">
        <f t="shared" si="0"/>
        <v>0</v>
      </c>
      <c r="AC14" s="119">
        <f t="shared" si="0"/>
        <v>25</v>
      </c>
      <c r="AD14" s="119">
        <f t="shared" si="0"/>
        <v>0</v>
      </c>
      <c r="AE14" s="119">
        <f t="shared" si="0"/>
        <v>5</v>
      </c>
      <c r="AF14" s="119">
        <f t="shared" si="0"/>
        <v>0</v>
      </c>
      <c r="AG14" s="119">
        <f t="shared" si="0"/>
        <v>0</v>
      </c>
      <c r="AH14" s="119">
        <f t="shared" si="0"/>
        <v>900</v>
      </c>
      <c r="AI14" s="119">
        <f t="shared" si="0"/>
        <v>0</v>
      </c>
      <c r="AJ14" s="119">
        <f t="shared" si="0"/>
        <v>0</v>
      </c>
      <c r="AK14" s="119">
        <f t="shared" si="0"/>
        <v>0</v>
      </c>
      <c r="AL14" s="119">
        <f t="shared" si="0"/>
        <v>0</v>
      </c>
      <c r="AM14" s="119">
        <f t="shared" si="0"/>
        <v>0</v>
      </c>
      <c r="AN14" s="119">
        <f t="shared" si="0"/>
        <v>0</v>
      </c>
      <c r="AO14" s="119">
        <f t="shared" si="0"/>
        <v>0</v>
      </c>
      <c r="AP14" s="119">
        <f t="shared" si="0"/>
        <v>0</v>
      </c>
      <c r="AQ14" s="119">
        <f t="shared" si="0"/>
        <v>0</v>
      </c>
      <c r="AR14" s="119">
        <f t="shared" si="0"/>
        <v>0</v>
      </c>
      <c r="AS14" s="156">
        <f t="shared" si="0"/>
        <v>0</v>
      </c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</row>
    <row r="15" spans="1:55" s="4" customFormat="1" ht="23.1" customHeight="1" x14ac:dyDescent="0.2">
      <c r="A15" s="24"/>
      <c r="B15" s="28"/>
      <c r="C15" s="28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311"/>
      <c r="AU15" s="311"/>
      <c r="AV15" s="311"/>
      <c r="AW15" s="311"/>
      <c r="AX15" s="311"/>
      <c r="AY15" s="311"/>
      <c r="AZ15" s="311"/>
      <c r="BA15" s="311"/>
      <c r="BB15" s="311"/>
      <c r="BC15" s="311"/>
    </row>
    <row r="16" spans="1:55" s="25" customFormat="1" ht="23.1" customHeight="1" x14ac:dyDescent="0.25">
      <c r="A16" s="343" t="s">
        <v>40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5"/>
      <c r="AT16" s="311"/>
      <c r="AU16" s="311"/>
      <c r="AV16" s="311"/>
      <c r="AW16" s="311"/>
      <c r="AX16" s="311"/>
      <c r="AY16" s="311"/>
      <c r="AZ16" s="311"/>
      <c r="BA16" s="311"/>
      <c r="BB16" s="311"/>
      <c r="BC16" s="311"/>
    </row>
    <row r="17" spans="1:55" s="4" customFormat="1" ht="23.1" customHeight="1" thickBot="1" x14ac:dyDescent="0.25">
      <c r="A17" s="5">
        <v>5</v>
      </c>
      <c r="B17" s="29" t="s">
        <v>119</v>
      </c>
      <c r="C17" s="305" t="s">
        <v>127</v>
      </c>
      <c r="D17" s="82">
        <v>10</v>
      </c>
      <c r="E17" s="148">
        <v>1</v>
      </c>
      <c r="F17" s="304"/>
      <c r="G17" s="220"/>
      <c r="H17" s="220"/>
      <c r="I17" s="220"/>
      <c r="J17" s="221"/>
      <c r="K17" s="82"/>
      <c r="L17" s="140"/>
      <c r="M17" s="140"/>
      <c r="N17" s="140"/>
      <c r="O17" s="148"/>
      <c r="P17" s="139"/>
      <c r="Q17" s="140"/>
      <c r="R17" s="140"/>
      <c r="S17" s="140"/>
      <c r="T17" s="141"/>
      <c r="U17" s="83">
        <v>10</v>
      </c>
      <c r="V17" s="84">
        <v>1</v>
      </c>
      <c r="W17" s="84" t="s">
        <v>29</v>
      </c>
      <c r="X17" s="84">
        <v>300</v>
      </c>
      <c r="Y17" s="149" t="s">
        <v>30</v>
      </c>
      <c r="Z17" s="139"/>
      <c r="AA17" s="140"/>
      <c r="AB17" s="140"/>
      <c r="AC17" s="140"/>
      <c r="AD17" s="141"/>
      <c r="AE17" s="82" t="s">
        <v>32</v>
      </c>
      <c r="AF17" s="140"/>
      <c r="AG17" s="140"/>
      <c r="AH17" s="140"/>
      <c r="AI17" s="148"/>
      <c r="AJ17" s="139"/>
      <c r="AK17" s="140"/>
      <c r="AL17" s="140"/>
      <c r="AM17" s="140"/>
      <c r="AN17" s="141"/>
      <c r="AO17" s="82"/>
      <c r="AP17" s="140"/>
      <c r="AQ17" s="140"/>
      <c r="AR17" s="140"/>
      <c r="AS17" s="148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</row>
    <row r="18" spans="1:55" s="4" customFormat="1" ht="23.1" customHeight="1" x14ac:dyDescent="0.2">
      <c r="A18" s="5">
        <v>6</v>
      </c>
      <c r="B18" s="27" t="s">
        <v>41</v>
      </c>
      <c r="C18" s="34" t="s">
        <v>137</v>
      </c>
      <c r="D18" s="142">
        <v>40</v>
      </c>
      <c r="E18" s="144">
        <v>3</v>
      </c>
      <c r="F18" s="92">
        <v>8</v>
      </c>
      <c r="G18" s="84">
        <v>1</v>
      </c>
      <c r="H18" s="84" t="s">
        <v>31</v>
      </c>
      <c r="I18" s="84">
        <v>300</v>
      </c>
      <c r="J18" s="147" t="s">
        <v>30</v>
      </c>
      <c r="K18" s="142"/>
      <c r="L18" s="143"/>
      <c r="M18" s="143"/>
      <c r="N18" s="143"/>
      <c r="O18" s="157"/>
      <c r="P18" s="81">
        <v>30</v>
      </c>
      <c r="Q18" s="145">
        <v>2</v>
      </c>
      <c r="R18" s="145" t="s">
        <v>29</v>
      </c>
      <c r="S18" s="145">
        <v>15</v>
      </c>
      <c r="T18" s="146" t="s">
        <v>30</v>
      </c>
      <c r="U18" s="142"/>
      <c r="V18" s="143"/>
      <c r="W18" s="143"/>
      <c r="X18" s="143"/>
      <c r="Y18" s="144"/>
      <c r="Z18" s="139"/>
      <c r="AA18" s="140"/>
      <c r="AB18" s="140"/>
      <c r="AC18" s="140"/>
      <c r="AD18" s="141"/>
      <c r="AE18" s="81">
        <v>2</v>
      </c>
      <c r="AF18" s="145">
        <v>0</v>
      </c>
      <c r="AG18" s="145" t="s">
        <v>31</v>
      </c>
      <c r="AH18" s="145">
        <v>300</v>
      </c>
      <c r="AI18" s="146" t="s">
        <v>30</v>
      </c>
      <c r="AJ18" s="139"/>
      <c r="AK18" s="140"/>
      <c r="AL18" s="140"/>
      <c r="AM18" s="140"/>
      <c r="AN18" s="141"/>
      <c r="AO18" s="142"/>
      <c r="AP18" s="143"/>
      <c r="AQ18" s="143"/>
      <c r="AR18" s="143"/>
      <c r="AS18" s="144"/>
      <c r="AT18" s="311"/>
      <c r="AU18" s="311"/>
      <c r="AV18" s="311"/>
      <c r="AW18" s="311"/>
      <c r="AX18" s="311"/>
      <c r="AY18" s="311"/>
      <c r="AZ18" s="311"/>
      <c r="BA18" s="311"/>
      <c r="BB18" s="311"/>
      <c r="BC18" s="311"/>
    </row>
    <row r="19" spans="1:55" s="4" customFormat="1" ht="23.1" customHeight="1" x14ac:dyDescent="0.2">
      <c r="A19" s="5">
        <v>7</v>
      </c>
      <c r="B19" s="27" t="s">
        <v>42</v>
      </c>
      <c r="C19" s="34" t="s">
        <v>127</v>
      </c>
      <c r="D19" s="82">
        <v>30</v>
      </c>
      <c r="E19" s="148">
        <v>3</v>
      </c>
      <c r="F19" s="92">
        <v>8</v>
      </c>
      <c r="G19" s="84">
        <v>1</v>
      </c>
      <c r="H19" s="84" t="s">
        <v>31</v>
      </c>
      <c r="I19" s="84">
        <v>300</v>
      </c>
      <c r="J19" s="147" t="s">
        <v>30</v>
      </c>
      <c r="K19" s="82"/>
      <c r="L19" s="140"/>
      <c r="M19" s="140"/>
      <c r="N19" s="140"/>
      <c r="O19" s="141"/>
      <c r="P19" s="276"/>
      <c r="Q19" s="220"/>
      <c r="R19" s="220"/>
      <c r="S19" s="220"/>
      <c r="T19" s="277"/>
      <c r="U19" s="83">
        <v>20</v>
      </c>
      <c r="V19" s="84">
        <v>2</v>
      </c>
      <c r="W19" s="84" t="s">
        <v>29</v>
      </c>
      <c r="X19" s="84">
        <v>25</v>
      </c>
      <c r="Y19" s="149" t="s">
        <v>30</v>
      </c>
      <c r="Z19" s="139"/>
      <c r="AA19" s="140"/>
      <c r="AB19" s="140"/>
      <c r="AC19" s="140"/>
      <c r="AD19" s="141"/>
      <c r="AE19" s="83">
        <v>2</v>
      </c>
      <c r="AF19" s="84">
        <v>0</v>
      </c>
      <c r="AG19" s="84" t="s">
        <v>31</v>
      </c>
      <c r="AH19" s="84">
        <v>300</v>
      </c>
      <c r="AI19" s="149" t="s">
        <v>30</v>
      </c>
      <c r="AJ19" s="139"/>
      <c r="AK19" s="140"/>
      <c r="AL19" s="140"/>
      <c r="AM19" s="140"/>
      <c r="AN19" s="141"/>
      <c r="AO19" s="82"/>
      <c r="AP19" s="140"/>
      <c r="AQ19" s="140"/>
      <c r="AR19" s="140"/>
      <c r="AS19" s="148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</row>
    <row r="20" spans="1:55" s="4" customFormat="1" ht="23.1" customHeight="1" x14ac:dyDescent="0.2">
      <c r="A20" s="5">
        <v>8</v>
      </c>
      <c r="B20" s="27" t="s">
        <v>43</v>
      </c>
      <c r="C20" s="34" t="s">
        <v>128</v>
      </c>
      <c r="D20" s="82">
        <v>30</v>
      </c>
      <c r="E20" s="148">
        <v>3</v>
      </c>
      <c r="F20" s="92">
        <v>10</v>
      </c>
      <c r="G20" s="84">
        <v>1</v>
      </c>
      <c r="H20" s="84" t="s">
        <v>31</v>
      </c>
      <c r="I20" s="84">
        <v>300</v>
      </c>
      <c r="J20" s="147" t="s">
        <v>30</v>
      </c>
      <c r="K20" s="82"/>
      <c r="L20" s="140"/>
      <c r="M20" s="140"/>
      <c r="N20" s="140"/>
      <c r="O20" s="141"/>
      <c r="P20" s="158"/>
      <c r="Q20" s="159"/>
      <c r="R20" s="159"/>
      <c r="S20" s="159"/>
      <c r="T20" s="160"/>
      <c r="U20" s="83">
        <v>19</v>
      </c>
      <c r="V20" s="84">
        <v>2</v>
      </c>
      <c r="W20" s="84" t="s">
        <v>29</v>
      </c>
      <c r="X20" s="84">
        <v>25</v>
      </c>
      <c r="Y20" s="149" t="s">
        <v>30</v>
      </c>
      <c r="Z20" s="139"/>
      <c r="AA20" s="140"/>
      <c r="AB20" s="140"/>
      <c r="AC20" s="140"/>
      <c r="AD20" s="141"/>
      <c r="AE20" s="83">
        <v>1</v>
      </c>
      <c r="AF20" s="84">
        <v>0</v>
      </c>
      <c r="AG20" s="84" t="s">
        <v>31</v>
      </c>
      <c r="AH20" s="84">
        <v>300</v>
      </c>
      <c r="AI20" s="149" t="s">
        <v>30</v>
      </c>
      <c r="AJ20" s="139"/>
      <c r="AK20" s="140"/>
      <c r="AL20" s="140"/>
      <c r="AM20" s="140"/>
      <c r="AN20" s="141"/>
      <c r="AO20" s="82"/>
      <c r="AP20" s="140"/>
      <c r="AQ20" s="140"/>
      <c r="AR20" s="140"/>
      <c r="AS20" s="148"/>
      <c r="AT20" s="311"/>
      <c r="AU20" s="311"/>
      <c r="AV20" s="311"/>
      <c r="AW20" s="311"/>
      <c r="AX20" s="311"/>
      <c r="AY20" s="311"/>
      <c r="AZ20" s="311"/>
      <c r="BA20" s="311"/>
      <c r="BB20" s="311"/>
      <c r="BC20" s="311"/>
    </row>
    <row r="21" spans="1:55" s="4" customFormat="1" ht="22.5" customHeight="1" x14ac:dyDescent="0.2">
      <c r="A21" s="5">
        <v>9</v>
      </c>
      <c r="B21" s="29" t="s">
        <v>44</v>
      </c>
      <c r="C21" s="34" t="s">
        <v>127</v>
      </c>
      <c r="D21" s="82">
        <v>20</v>
      </c>
      <c r="E21" s="148">
        <v>1</v>
      </c>
      <c r="F21" s="139"/>
      <c r="G21" s="140"/>
      <c r="H21" s="140"/>
      <c r="I21" s="140"/>
      <c r="J21" s="141"/>
      <c r="K21" s="82"/>
      <c r="L21" s="140"/>
      <c r="M21" s="140"/>
      <c r="N21" s="140"/>
      <c r="O21" s="141"/>
      <c r="P21" s="82"/>
      <c r="Q21" s="140"/>
      <c r="R21" s="140"/>
      <c r="S21" s="140"/>
      <c r="T21" s="148"/>
      <c r="U21" s="83">
        <v>19</v>
      </c>
      <c r="V21" s="84">
        <v>1</v>
      </c>
      <c r="W21" s="84" t="s">
        <v>29</v>
      </c>
      <c r="X21" s="84">
        <v>25</v>
      </c>
      <c r="Y21" s="149" t="s">
        <v>30</v>
      </c>
      <c r="Z21" s="139"/>
      <c r="AA21" s="140"/>
      <c r="AB21" s="140"/>
      <c r="AC21" s="140"/>
      <c r="AD21" s="141"/>
      <c r="AE21" s="83">
        <v>1</v>
      </c>
      <c r="AF21" s="84">
        <v>0</v>
      </c>
      <c r="AG21" s="84" t="s">
        <v>31</v>
      </c>
      <c r="AH21" s="84">
        <v>300</v>
      </c>
      <c r="AI21" s="149" t="s">
        <v>30</v>
      </c>
      <c r="AJ21" s="139"/>
      <c r="AK21" s="140"/>
      <c r="AL21" s="140"/>
      <c r="AM21" s="140"/>
      <c r="AN21" s="141"/>
      <c r="AO21" s="82"/>
      <c r="AP21" s="140"/>
      <c r="AQ21" s="140"/>
      <c r="AR21" s="140"/>
      <c r="AS21" s="148"/>
      <c r="AT21" s="311"/>
      <c r="AU21" s="311"/>
      <c r="AV21" s="311"/>
      <c r="AW21" s="311"/>
      <c r="AX21" s="311"/>
      <c r="AY21" s="311"/>
      <c r="AZ21" s="311"/>
      <c r="BA21" s="311"/>
      <c r="BB21" s="311"/>
      <c r="BC21" s="311"/>
    </row>
    <row r="22" spans="1:55" s="4" customFormat="1" ht="23.1" customHeight="1" x14ac:dyDescent="0.2">
      <c r="A22" s="5">
        <v>10</v>
      </c>
      <c r="B22" s="27" t="s">
        <v>45</v>
      </c>
      <c r="C22" s="34" t="s">
        <v>46</v>
      </c>
      <c r="D22" s="82">
        <v>30</v>
      </c>
      <c r="E22" s="148">
        <v>1</v>
      </c>
      <c r="F22" s="139"/>
      <c r="G22" s="140"/>
      <c r="H22" s="140"/>
      <c r="I22" s="140"/>
      <c r="J22" s="141"/>
      <c r="K22" s="82"/>
      <c r="L22" s="140"/>
      <c r="M22" s="140"/>
      <c r="N22" s="140"/>
      <c r="O22" s="141"/>
      <c r="P22" s="83">
        <v>28</v>
      </c>
      <c r="Q22" s="84">
        <v>1</v>
      </c>
      <c r="R22" s="84" t="s">
        <v>29</v>
      </c>
      <c r="S22" s="84">
        <v>20</v>
      </c>
      <c r="T22" s="149" t="s">
        <v>38</v>
      </c>
      <c r="U22" s="82"/>
      <c r="V22" s="140"/>
      <c r="W22" s="140"/>
      <c r="X22" s="140"/>
      <c r="Y22" s="148"/>
      <c r="Z22" s="139"/>
      <c r="AA22" s="140"/>
      <c r="AB22" s="140"/>
      <c r="AC22" s="140"/>
      <c r="AD22" s="141"/>
      <c r="AE22" s="83">
        <v>2</v>
      </c>
      <c r="AF22" s="84">
        <v>0</v>
      </c>
      <c r="AG22" s="84" t="s">
        <v>31</v>
      </c>
      <c r="AH22" s="84">
        <v>300</v>
      </c>
      <c r="AI22" s="149" t="s">
        <v>30</v>
      </c>
      <c r="AJ22" s="139"/>
      <c r="AK22" s="140"/>
      <c r="AL22" s="140"/>
      <c r="AM22" s="140"/>
      <c r="AN22" s="141"/>
      <c r="AO22" s="82"/>
      <c r="AP22" s="140"/>
      <c r="AQ22" s="140"/>
      <c r="AR22" s="140"/>
      <c r="AS22" s="148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</row>
    <row r="23" spans="1:55" s="4" customFormat="1" ht="22.5" customHeight="1" x14ac:dyDescent="0.2">
      <c r="A23" s="5">
        <v>11</v>
      </c>
      <c r="B23" s="27" t="s">
        <v>47</v>
      </c>
      <c r="C23" s="34" t="s">
        <v>129</v>
      </c>
      <c r="D23" s="82">
        <v>15</v>
      </c>
      <c r="E23" s="148">
        <v>1</v>
      </c>
      <c r="F23" s="92">
        <v>4</v>
      </c>
      <c r="G23" s="84">
        <v>0</v>
      </c>
      <c r="H23" s="84" t="s">
        <v>31</v>
      </c>
      <c r="I23" s="84">
        <v>300</v>
      </c>
      <c r="J23" s="147" t="s">
        <v>30</v>
      </c>
      <c r="K23" s="82"/>
      <c r="L23" s="140"/>
      <c r="M23" s="140"/>
      <c r="N23" s="140"/>
      <c r="O23" s="141"/>
      <c r="P23" s="82"/>
      <c r="Q23" s="140"/>
      <c r="R23" s="140"/>
      <c r="S23" s="140"/>
      <c r="T23" s="148"/>
      <c r="U23" s="83">
        <v>10</v>
      </c>
      <c r="V23" s="84">
        <v>1</v>
      </c>
      <c r="W23" s="84" t="s">
        <v>29</v>
      </c>
      <c r="X23" s="84">
        <v>25</v>
      </c>
      <c r="Y23" s="149" t="s">
        <v>30</v>
      </c>
      <c r="Z23" s="139"/>
      <c r="AA23" s="140"/>
      <c r="AB23" s="140"/>
      <c r="AC23" s="140"/>
      <c r="AD23" s="141"/>
      <c r="AE23" s="83">
        <v>1</v>
      </c>
      <c r="AF23" s="84">
        <v>0</v>
      </c>
      <c r="AG23" s="84" t="s">
        <v>31</v>
      </c>
      <c r="AH23" s="84">
        <v>300</v>
      </c>
      <c r="AI23" s="149" t="s">
        <v>30</v>
      </c>
      <c r="AJ23" s="139"/>
      <c r="AK23" s="140"/>
      <c r="AL23" s="140"/>
      <c r="AM23" s="140"/>
      <c r="AN23" s="141"/>
      <c r="AO23" s="82"/>
      <c r="AP23" s="140"/>
      <c r="AQ23" s="140"/>
      <c r="AR23" s="140"/>
      <c r="AS23" s="148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</row>
    <row r="24" spans="1:55" s="4" customFormat="1" ht="22.5" customHeight="1" x14ac:dyDescent="0.2">
      <c r="A24" s="5">
        <v>12</v>
      </c>
      <c r="B24" s="27" t="s">
        <v>48</v>
      </c>
      <c r="C24" s="34" t="s">
        <v>129</v>
      </c>
      <c r="D24" s="82">
        <v>40</v>
      </c>
      <c r="E24" s="148">
        <v>2</v>
      </c>
      <c r="F24" s="92">
        <v>8</v>
      </c>
      <c r="G24" s="84">
        <v>1</v>
      </c>
      <c r="H24" s="84" t="s">
        <v>31</v>
      </c>
      <c r="I24" s="84">
        <v>300</v>
      </c>
      <c r="J24" s="147" t="s">
        <v>30</v>
      </c>
      <c r="K24" s="82"/>
      <c r="L24" s="140"/>
      <c r="M24" s="140"/>
      <c r="N24" s="140"/>
      <c r="O24" s="141"/>
      <c r="P24" s="276"/>
      <c r="Q24" s="220"/>
      <c r="R24" s="220"/>
      <c r="S24" s="220"/>
      <c r="T24" s="277"/>
      <c r="U24" s="83">
        <v>30</v>
      </c>
      <c r="V24" s="84">
        <v>1</v>
      </c>
      <c r="W24" s="84" t="s">
        <v>29</v>
      </c>
      <c r="X24" s="84">
        <v>25</v>
      </c>
      <c r="Y24" s="149" t="s">
        <v>30</v>
      </c>
      <c r="Z24" s="139"/>
      <c r="AA24" s="140"/>
      <c r="AB24" s="140"/>
      <c r="AC24" s="140"/>
      <c r="AD24" s="141"/>
      <c r="AE24" s="83">
        <v>2</v>
      </c>
      <c r="AF24" s="84">
        <v>0</v>
      </c>
      <c r="AG24" s="84" t="s">
        <v>31</v>
      </c>
      <c r="AH24" s="84">
        <v>300</v>
      </c>
      <c r="AI24" s="149" t="s">
        <v>30</v>
      </c>
      <c r="AJ24" s="139"/>
      <c r="AK24" s="140"/>
      <c r="AL24" s="140"/>
      <c r="AM24" s="140"/>
      <c r="AN24" s="141"/>
      <c r="AO24" s="82"/>
      <c r="AP24" s="140"/>
      <c r="AQ24" s="140"/>
      <c r="AR24" s="140"/>
      <c r="AS24" s="148"/>
      <c r="AT24" s="311"/>
      <c r="AU24" s="311"/>
      <c r="AV24" s="311"/>
      <c r="AW24" s="311"/>
      <c r="AX24" s="311"/>
      <c r="AY24" s="311"/>
      <c r="AZ24" s="311"/>
      <c r="BA24" s="311"/>
      <c r="BB24" s="311"/>
      <c r="BC24" s="311"/>
    </row>
    <row r="25" spans="1:55" s="4" customFormat="1" ht="23.1" customHeight="1" x14ac:dyDescent="0.2">
      <c r="A25" s="5">
        <v>13</v>
      </c>
      <c r="B25" s="27" t="s">
        <v>49</v>
      </c>
      <c r="C25" s="34" t="s">
        <v>125</v>
      </c>
      <c r="D25" s="82">
        <v>20</v>
      </c>
      <c r="E25" s="148">
        <v>1</v>
      </c>
      <c r="F25" s="139"/>
      <c r="G25" s="140"/>
      <c r="H25" s="140"/>
      <c r="I25" s="140"/>
      <c r="J25" s="141"/>
      <c r="K25" s="82"/>
      <c r="L25" s="140"/>
      <c r="M25" s="140"/>
      <c r="N25" s="140"/>
      <c r="O25" s="141"/>
      <c r="P25" s="158"/>
      <c r="Q25" s="159"/>
      <c r="R25" s="159"/>
      <c r="S25" s="159"/>
      <c r="T25" s="160"/>
      <c r="U25" s="83">
        <v>19</v>
      </c>
      <c r="V25" s="84">
        <v>1</v>
      </c>
      <c r="W25" s="84" t="s">
        <v>29</v>
      </c>
      <c r="X25" s="84">
        <v>25</v>
      </c>
      <c r="Y25" s="149" t="s">
        <v>30</v>
      </c>
      <c r="Z25" s="139"/>
      <c r="AA25" s="140"/>
      <c r="AB25" s="140"/>
      <c r="AC25" s="140"/>
      <c r="AD25" s="141"/>
      <c r="AE25" s="83">
        <v>1</v>
      </c>
      <c r="AF25" s="84">
        <v>0</v>
      </c>
      <c r="AG25" s="84" t="s">
        <v>31</v>
      </c>
      <c r="AH25" s="84">
        <v>300</v>
      </c>
      <c r="AI25" s="149" t="s">
        <v>30</v>
      </c>
      <c r="AJ25" s="139"/>
      <c r="AK25" s="140"/>
      <c r="AL25" s="140"/>
      <c r="AM25" s="140"/>
      <c r="AN25" s="141"/>
      <c r="AO25" s="82"/>
      <c r="AP25" s="140"/>
      <c r="AQ25" s="140"/>
      <c r="AR25" s="140"/>
      <c r="AS25" s="148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</row>
    <row r="26" spans="1:55" s="4" customFormat="1" ht="22.5" customHeight="1" x14ac:dyDescent="0.2">
      <c r="A26" s="5">
        <v>14</v>
      </c>
      <c r="B26" s="27" t="s">
        <v>50</v>
      </c>
      <c r="C26" s="34" t="s">
        <v>127</v>
      </c>
      <c r="D26" s="82">
        <v>40</v>
      </c>
      <c r="E26" s="148">
        <v>2</v>
      </c>
      <c r="F26" s="92">
        <v>8</v>
      </c>
      <c r="G26" s="84">
        <v>1</v>
      </c>
      <c r="H26" s="84" t="s">
        <v>31</v>
      </c>
      <c r="I26" s="84">
        <v>300</v>
      </c>
      <c r="J26" s="147" t="s">
        <v>30</v>
      </c>
      <c r="K26" s="82"/>
      <c r="L26" s="140"/>
      <c r="M26" s="140"/>
      <c r="N26" s="140"/>
      <c r="O26" s="141"/>
      <c r="P26" s="276"/>
      <c r="Q26" s="220"/>
      <c r="R26" s="220"/>
      <c r="S26" s="220"/>
      <c r="T26" s="277"/>
      <c r="U26" s="83">
        <v>30</v>
      </c>
      <c r="V26" s="84">
        <v>1</v>
      </c>
      <c r="W26" s="84" t="s">
        <v>29</v>
      </c>
      <c r="X26" s="84">
        <v>25</v>
      </c>
      <c r="Y26" s="149" t="s">
        <v>30</v>
      </c>
      <c r="Z26" s="139"/>
      <c r="AA26" s="140"/>
      <c r="AB26" s="140"/>
      <c r="AC26" s="140"/>
      <c r="AD26" s="141"/>
      <c r="AE26" s="83">
        <v>2</v>
      </c>
      <c r="AF26" s="84">
        <v>0</v>
      </c>
      <c r="AG26" s="84" t="s">
        <v>31</v>
      </c>
      <c r="AH26" s="84">
        <v>300</v>
      </c>
      <c r="AI26" s="149" t="s">
        <v>30</v>
      </c>
      <c r="AJ26" s="139"/>
      <c r="AK26" s="140"/>
      <c r="AL26" s="140"/>
      <c r="AM26" s="140"/>
      <c r="AN26" s="141"/>
      <c r="AO26" s="82"/>
      <c r="AP26" s="140"/>
      <c r="AQ26" s="140"/>
      <c r="AR26" s="140"/>
      <c r="AS26" s="148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</row>
    <row r="27" spans="1:55" s="4" customFormat="1" ht="23.1" customHeight="1" x14ac:dyDescent="0.2">
      <c r="A27" s="5">
        <v>15</v>
      </c>
      <c r="B27" s="29" t="s">
        <v>51</v>
      </c>
      <c r="C27" s="34" t="s">
        <v>127</v>
      </c>
      <c r="D27" s="82">
        <v>30</v>
      </c>
      <c r="E27" s="148">
        <v>2</v>
      </c>
      <c r="F27" s="92">
        <v>9</v>
      </c>
      <c r="G27" s="84">
        <v>1</v>
      </c>
      <c r="H27" s="84" t="s">
        <v>31</v>
      </c>
      <c r="I27" s="84">
        <v>300</v>
      </c>
      <c r="J27" s="147" t="s">
        <v>30</v>
      </c>
      <c r="K27" s="82"/>
      <c r="L27" s="140"/>
      <c r="M27" s="140"/>
      <c r="N27" s="140"/>
      <c r="O27" s="141"/>
      <c r="P27" s="276"/>
      <c r="Q27" s="220"/>
      <c r="R27" s="220"/>
      <c r="S27" s="220"/>
      <c r="T27" s="277"/>
      <c r="U27" s="83">
        <v>20</v>
      </c>
      <c r="V27" s="84">
        <v>1</v>
      </c>
      <c r="W27" s="84" t="s">
        <v>29</v>
      </c>
      <c r="X27" s="84">
        <v>25</v>
      </c>
      <c r="Y27" s="149" t="s">
        <v>30</v>
      </c>
      <c r="Z27" s="139"/>
      <c r="AA27" s="140"/>
      <c r="AB27" s="140"/>
      <c r="AC27" s="140"/>
      <c r="AD27" s="141"/>
      <c r="AE27" s="83">
        <v>1</v>
      </c>
      <c r="AF27" s="84">
        <v>0</v>
      </c>
      <c r="AG27" s="84" t="s">
        <v>31</v>
      </c>
      <c r="AH27" s="84">
        <v>300</v>
      </c>
      <c r="AI27" s="149" t="s">
        <v>30</v>
      </c>
      <c r="AJ27" s="139"/>
      <c r="AK27" s="140"/>
      <c r="AL27" s="140"/>
      <c r="AM27" s="140"/>
      <c r="AN27" s="141"/>
      <c r="AO27" s="82"/>
      <c r="AP27" s="140"/>
      <c r="AQ27" s="140"/>
      <c r="AR27" s="140"/>
      <c r="AS27" s="148"/>
      <c r="AT27" s="311"/>
      <c r="AU27" s="311"/>
      <c r="AV27" s="311"/>
      <c r="AW27" s="311"/>
      <c r="AX27" s="311"/>
      <c r="AY27" s="311"/>
      <c r="AZ27" s="311"/>
      <c r="BA27" s="311"/>
      <c r="BB27" s="311"/>
      <c r="BC27" s="311"/>
    </row>
    <row r="28" spans="1:55" s="4" customFormat="1" ht="23.1" customHeight="1" x14ac:dyDescent="0.2">
      <c r="A28" s="5">
        <v>16</v>
      </c>
      <c r="B28" s="29" t="s">
        <v>52</v>
      </c>
      <c r="C28" s="34" t="s">
        <v>127</v>
      </c>
      <c r="D28" s="82">
        <v>20</v>
      </c>
      <c r="E28" s="148">
        <v>1</v>
      </c>
      <c r="F28" s="92">
        <v>4</v>
      </c>
      <c r="G28" s="84">
        <v>0</v>
      </c>
      <c r="H28" s="84" t="s">
        <v>31</v>
      </c>
      <c r="I28" s="84">
        <v>300</v>
      </c>
      <c r="J28" s="147" t="s">
        <v>30</v>
      </c>
      <c r="K28" s="82"/>
      <c r="L28" s="140"/>
      <c r="M28" s="140"/>
      <c r="N28" s="140"/>
      <c r="O28" s="141"/>
      <c r="P28" s="276"/>
      <c r="Q28" s="220"/>
      <c r="R28" s="220"/>
      <c r="S28" s="220"/>
      <c r="T28" s="277"/>
      <c r="U28" s="83">
        <v>15</v>
      </c>
      <c r="V28" s="84">
        <v>1</v>
      </c>
      <c r="W28" s="84" t="s">
        <v>29</v>
      </c>
      <c r="X28" s="84">
        <v>25</v>
      </c>
      <c r="Y28" s="149" t="s">
        <v>30</v>
      </c>
      <c r="Z28" s="139"/>
      <c r="AA28" s="140"/>
      <c r="AB28" s="140"/>
      <c r="AC28" s="140"/>
      <c r="AD28" s="141"/>
      <c r="AE28" s="83">
        <v>1</v>
      </c>
      <c r="AF28" s="84">
        <v>0</v>
      </c>
      <c r="AG28" s="84" t="s">
        <v>31</v>
      </c>
      <c r="AH28" s="84">
        <v>300</v>
      </c>
      <c r="AI28" s="149" t="s">
        <v>30</v>
      </c>
      <c r="AJ28" s="139"/>
      <c r="AK28" s="140"/>
      <c r="AL28" s="140"/>
      <c r="AM28" s="140"/>
      <c r="AN28" s="141"/>
      <c r="AO28" s="82"/>
      <c r="AP28" s="140"/>
      <c r="AQ28" s="140"/>
      <c r="AR28" s="140"/>
      <c r="AS28" s="148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</row>
    <row r="29" spans="1:55" s="4" customFormat="1" ht="23.1" customHeight="1" thickBot="1" x14ac:dyDescent="0.25">
      <c r="A29" s="5">
        <v>17</v>
      </c>
      <c r="B29" s="29" t="s">
        <v>53</v>
      </c>
      <c r="C29" s="34" t="s">
        <v>127</v>
      </c>
      <c r="D29" s="118">
        <v>30</v>
      </c>
      <c r="E29" s="153">
        <v>2</v>
      </c>
      <c r="F29" s="92">
        <v>8</v>
      </c>
      <c r="G29" s="84">
        <v>1</v>
      </c>
      <c r="H29" s="84" t="s">
        <v>54</v>
      </c>
      <c r="I29" s="84">
        <v>300</v>
      </c>
      <c r="J29" s="147" t="s">
        <v>30</v>
      </c>
      <c r="K29" s="118"/>
      <c r="L29" s="151"/>
      <c r="M29" s="151"/>
      <c r="N29" s="151"/>
      <c r="O29" s="152"/>
      <c r="P29" s="308"/>
      <c r="Q29" s="309"/>
      <c r="R29" s="309"/>
      <c r="S29" s="309"/>
      <c r="T29" s="310"/>
      <c r="U29" s="161">
        <v>20</v>
      </c>
      <c r="V29" s="162">
        <v>1</v>
      </c>
      <c r="W29" s="162" t="s">
        <v>31</v>
      </c>
      <c r="X29" s="162">
        <v>25</v>
      </c>
      <c r="Y29" s="163" t="s">
        <v>30</v>
      </c>
      <c r="Z29" s="150"/>
      <c r="AA29" s="151"/>
      <c r="AB29" s="151"/>
      <c r="AC29" s="151"/>
      <c r="AD29" s="152"/>
      <c r="AE29" s="83">
        <v>2</v>
      </c>
      <c r="AF29" s="84">
        <v>0</v>
      </c>
      <c r="AG29" s="84" t="s">
        <v>31</v>
      </c>
      <c r="AH29" s="84">
        <v>300</v>
      </c>
      <c r="AI29" s="149" t="s">
        <v>30</v>
      </c>
      <c r="AJ29" s="150"/>
      <c r="AK29" s="151"/>
      <c r="AL29" s="151"/>
      <c r="AM29" s="151"/>
      <c r="AN29" s="152"/>
      <c r="AO29" s="118"/>
      <c r="AP29" s="151"/>
      <c r="AQ29" s="151"/>
      <c r="AR29" s="151"/>
      <c r="AS29" s="153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</row>
    <row r="30" spans="1:55" s="4" customFormat="1" ht="23.1" customHeight="1" thickBot="1" x14ac:dyDescent="0.25">
      <c r="A30" s="366" t="s">
        <v>39</v>
      </c>
      <c r="B30" s="367"/>
      <c r="C30" s="368"/>
      <c r="D30" s="73">
        <f>SUM(D17:D29)</f>
        <v>355</v>
      </c>
      <c r="E30" s="73">
        <f t="shared" ref="E30:AS30" si="1">SUM(E17:E29)</f>
        <v>23</v>
      </c>
      <c r="F30" s="73">
        <f t="shared" si="1"/>
        <v>67</v>
      </c>
      <c r="G30" s="73">
        <f t="shared" si="1"/>
        <v>7</v>
      </c>
      <c r="H30" s="73">
        <f t="shared" si="1"/>
        <v>0</v>
      </c>
      <c r="I30" s="73">
        <f t="shared" si="1"/>
        <v>2700</v>
      </c>
      <c r="J30" s="73">
        <f t="shared" si="1"/>
        <v>0</v>
      </c>
      <c r="K30" s="73">
        <f t="shared" si="1"/>
        <v>0</v>
      </c>
      <c r="L30" s="73">
        <f t="shared" si="1"/>
        <v>0</v>
      </c>
      <c r="M30" s="73">
        <f t="shared" si="1"/>
        <v>0</v>
      </c>
      <c r="N30" s="73">
        <f t="shared" si="1"/>
        <v>0</v>
      </c>
      <c r="O30" s="73">
        <f t="shared" si="1"/>
        <v>0</v>
      </c>
      <c r="P30" s="73">
        <f t="shared" si="1"/>
        <v>58</v>
      </c>
      <c r="Q30" s="73">
        <f t="shared" si="1"/>
        <v>3</v>
      </c>
      <c r="R30" s="73">
        <f t="shared" si="1"/>
        <v>0</v>
      </c>
      <c r="S30" s="73">
        <f t="shared" si="1"/>
        <v>35</v>
      </c>
      <c r="T30" s="73">
        <f t="shared" si="1"/>
        <v>0</v>
      </c>
      <c r="U30" s="73">
        <f t="shared" si="1"/>
        <v>212</v>
      </c>
      <c r="V30" s="73">
        <f t="shared" si="1"/>
        <v>13</v>
      </c>
      <c r="W30" s="73">
        <f t="shared" si="1"/>
        <v>0</v>
      </c>
      <c r="X30" s="73">
        <f t="shared" si="1"/>
        <v>550</v>
      </c>
      <c r="Y30" s="73">
        <f t="shared" si="1"/>
        <v>0</v>
      </c>
      <c r="Z30" s="73">
        <f t="shared" si="1"/>
        <v>0</v>
      </c>
      <c r="AA30" s="73">
        <f t="shared" si="1"/>
        <v>0</v>
      </c>
      <c r="AB30" s="73">
        <f t="shared" si="1"/>
        <v>0</v>
      </c>
      <c r="AC30" s="73">
        <f t="shared" si="1"/>
        <v>0</v>
      </c>
      <c r="AD30" s="73">
        <f t="shared" si="1"/>
        <v>0</v>
      </c>
      <c r="AE30" s="73">
        <f t="shared" si="1"/>
        <v>18</v>
      </c>
      <c r="AF30" s="73">
        <f t="shared" si="1"/>
        <v>0</v>
      </c>
      <c r="AG30" s="73">
        <f t="shared" si="1"/>
        <v>0</v>
      </c>
      <c r="AH30" s="73">
        <f t="shared" si="1"/>
        <v>3600</v>
      </c>
      <c r="AI30" s="73">
        <f t="shared" si="1"/>
        <v>0</v>
      </c>
      <c r="AJ30" s="73">
        <f t="shared" si="1"/>
        <v>0</v>
      </c>
      <c r="AK30" s="73">
        <f t="shared" si="1"/>
        <v>0</v>
      </c>
      <c r="AL30" s="73">
        <f t="shared" si="1"/>
        <v>0</v>
      </c>
      <c r="AM30" s="73">
        <f t="shared" si="1"/>
        <v>0</v>
      </c>
      <c r="AN30" s="73">
        <f t="shared" si="1"/>
        <v>0</v>
      </c>
      <c r="AO30" s="73">
        <f t="shared" si="1"/>
        <v>0</v>
      </c>
      <c r="AP30" s="73">
        <f t="shared" si="1"/>
        <v>0</v>
      </c>
      <c r="AQ30" s="73">
        <f t="shared" si="1"/>
        <v>0</v>
      </c>
      <c r="AR30" s="73">
        <f t="shared" si="1"/>
        <v>0</v>
      </c>
      <c r="AS30" s="73">
        <f t="shared" si="1"/>
        <v>0</v>
      </c>
      <c r="AT30" s="311"/>
      <c r="AU30" s="311"/>
      <c r="AV30" s="311"/>
      <c r="AW30" s="311"/>
      <c r="AX30" s="311"/>
      <c r="AY30" s="311"/>
      <c r="AZ30" s="311"/>
      <c r="BA30" s="311"/>
      <c r="BB30" s="311"/>
      <c r="BC30" s="311"/>
    </row>
    <row r="31" spans="1:55" s="4" customFormat="1" ht="23.1" customHeight="1" thickBot="1" x14ac:dyDescent="0.25">
      <c r="A31" s="7">
        <v>18</v>
      </c>
      <c r="B31" s="30" t="s">
        <v>55</v>
      </c>
      <c r="C31" s="35" t="s">
        <v>130</v>
      </c>
      <c r="D31" s="250">
        <v>4</v>
      </c>
      <c r="E31" s="251">
        <v>0</v>
      </c>
      <c r="F31" s="164">
        <v>4</v>
      </c>
      <c r="G31" s="165">
        <v>0</v>
      </c>
      <c r="H31" s="165" t="s">
        <v>31</v>
      </c>
      <c r="I31" s="165">
        <v>300</v>
      </c>
      <c r="J31" s="165" t="s">
        <v>30</v>
      </c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</row>
    <row r="32" spans="1:55" s="4" customFormat="1" ht="12" x14ac:dyDescent="0.2">
      <c r="A32" s="6"/>
      <c r="B32" s="31"/>
      <c r="C32" s="31"/>
      <c r="D32" s="93"/>
      <c r="E32" s="93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57"/>
      <c r="AT32" s="311"/>
      <c r="AU32" s="311"/>
      <c r="AV32" s="311"/>
      <c r="AW32" s="311"/>
      <c r="AX32" s="311"/>
      <c r="AY32" s="311"/>
      <c r="AZ32" s="311"/>
      <c r="BA32" s="311"/>
      <c r="BB32" s="311"/>
      <c r="BC32" s="311"/>
    </row>
    <row r="33" spans="1:55" s="4" customFormat="1" ht="12" x14ac:dyDescent="0.2">
      <c r="A33" s="372" t="s">
        <v>56</v>
      </c>
      <c r="B33" s="373"/>
      <c r="C33" s="374"/>
      <c r="D33" s="88">
        <f t="shared" ref="D33:AS33" si="2">D14+D30</f>
        <v>445</v>
      </c>
      <c r="E33" s="88">
        <f t="shared" si="2"/>
        <v>30</v>
      </c>
      <c r="F33" s="88">
        <f t="shared" si="2"/>
        <v>77</v>
      </c>
      <c r="G33" s="88">
        <f t="shared" si="2"/>
        <v>8</v>
      </c>
      <c r="H33" s="88">
        <f t="shared" si="2"/>
        <v>0</v>
      </c>
      <c r="I33" s="88">
        <f t="shared" si="2"/>
        <v>3000</v>
      </c>
      <c r="J33" s="88">
        <f t="shared" si="2"/>
        <v>0</v>
      </c>
      <c r="K33" s="88">
        <f t="shared" si="2"/>
        <v>0</v>
      </c>
      <c r="L33" s="88">
        <f t="shared" si="2"/>
        <v>0</v>
      </c>
      <c r="M33" s="88">
        <f t="shared" si="2"/>
        <v>0</v>
      </c>
      <c r="N33" s="88">
        <f t="shared" si="2"/>
        <v>0</v>
      </c>
      <c r="O33" s="88">
        <f t="shared" si="2"/>
        <v>0</v>
      </c>
      <c r="P33" s="88">
        <f t="shared" si="2"/>
        <v>73</v>
      </c>
      <c r="Q33" s="88">
        <f t="shared" si="2"/>
        <v>4</v>
      </c>
      <c r="R33" s="88">
        <f t="shared" si="2"/>
        <v>0</v>
      </c>
      <c r="S33" s="88">
        <f t="shared" si="2"/>
        <v>55</v>
      </c>
      <c r="T33" s="88">
        <f t="shared" si="2"/>
        <v>0</v>
      </c>
      <c r="U33" s="88">
        <f t="shared" si="2"/>
        <v>258</v>
      </c>
      <c r="V33" s="88">
        <f t="shared" si="2"/>
        <v>17</v>
      </c>
      <c r="W33" s="88">
        <f t="shared" si="2"/>
        <v>0</v>
      </c>
      <c r="X33" s="88">
        <f t="shared" si="2"/>
        <v>600</v>
      </c>
      <c r="Y33" s="88">
        <f t="shared" si="2"/>
        <v>0</v>
      </c>
      <c r="Z33" s="88">
        <f t="shared" si="2"/>
        <v>14</v>
      </c>
      <c r="AA33" s="88">
        <f t="shared" si="2"/>
        <v>1</v>
      </c>
      <c r="AB33" s="88">
        <f t="shared" si="2"/>
        <v>0</v>
      </c>
      <c r="AC33" s="88">
        <f t="shared" si="2"/>
        <v>25</v>
      </c>
      <c r="AD33" s="88">
        <f t="shared" si="2"/>
        <v>0</v>
      </c>
      <c r="AE33" s="88">
        <f t="shared" si="2"/>
        <v>23</v>
      </c>
      <c r="AF33" s="88">
        <f t="shared" si="2"/>
        <v>0</v>
      </c>
      <c r="AG33" s="88">
        <f t="shared" si="2"/>
        <v>0</v>
      </c>
      <c r="AH33" s="88">
        <f t="shared" si="2"/>
        <v>4500</v>
      </c>
      <c r="AI33" s="88">
        <f t="shared" si="2"/>
        <v>0</v>
      </c>
      <c r="AJ33" s="88">
        <f t="shared" si="2"/>
        <v>0</v>
      </c>
      <c r="AK33" s="88">
        <f t="shared" si="2"/>
        <v>0</v>
      </c>
      <c r="AL33" s="88">
        <f t="shared" si="2"/>
        <v>0</v>
      </c>
      <c r="AM33" s="88">
        <f t="shared" si="2"/>
        <v>0</v>
      </c>
      <c r="AN33" s="88">
        <f t="shared" si="2"/>
        <v>0</v>
      </c>
      <c r="AO33" s="88">
        <f t="shared" si="2"/>
        <v>0</v>
      </c>
      <c r="AP33" s="88">
        <f t="shared" si="2"/>
        <v>0</v>
      </c>
      <c r="AQ33" s="88">
        <f t="shared" si="2"/>
        <v>0</v>
      </c>
      <c r="AR33" s="88">
        <f t="shared" si="2"/>
        <v>0</v>
      </c>
      <c r="AS33" s="88">
        <f t="shared" si="2"/>
        <v>0</v>
      </c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</row>
    <row r="34" spans="1:55" s="4" customFormat="1" ht="41.25" customHeight="1" x14ac:dyDescent="0.2">
      <c r="A34" s="369" t="s">
        <v>57</v>
      </c>
      <c r="B34" s="370"/>
      <c r="C34" s="371"/>
      <c r="D34" s="75">
        <f>D33</f>
        <v>445</v>
      </c>
      <c r="E34" s="75">
        <f t="shared" ref="E34:AS34" si="3">E33</f>
        <v>30</v>
      </c>
      <c r="F34" s="75">
        <f t="shared" si="3"/>
        <v>77</v>
      </c>
      <c r="G34" s="75">
        <f t="shared" si="3"/>
        <v>8</v>
      </c>
      <c r="H34" s="75">
        <f t="shared" si="3"/>
        <v>0</v>
      </c>
      <c r="I34" s="75">
        <f t="shared" si="3"/>
        <v>3000</v>
      </c>
      <c r="J34" s="75">
        <f t="shared" si="3"/>
        <v>0</v>
      </c>
      <c r="K34" s="75">
        <f t="shared" si="3"/>
        <v>0</v>
      </c>
      <c r="L34" s="75">
        <f t="shared" si="3"/>
        <v>0</v>
      </c>
      <c r="M34" s="75">
        <f t="shared" si="3"/>
        <v>0</v>
      </c>
      <c r="N34" s="75">
        <f t="shared" si="3"/>
        <v>0</v>
      </c>
      <c r="O34" s="75">
        <f t="shared" si="3"/>
        <v>0</v>
      </c>
      <c r="P34" s="75">
        <f t="shared" si="3"/>
        <v>73</v>
      </c>
      <c r="Q34" s="75">
        <f t="shared" si="3"/>
        <v>4</v>
      </c>
      <c r="R34" s="75">
        <f t="shared" si="3"/>
        <v>0</v>
      </c>
      <c r="S34" s="75">
        <f t="shared" si="3"/>
        <v>55</v>
      </c>
      <c r="T34" s="75">
        <f t="shared" si="3"/>
        <v>0</v>
      </c>
      <c r="U34" s="75">
        <f t="shared" si="3"/>
        <v>258</v>
      </c>
      <c r="V34" s="75">
        <f t="shared" si="3"/>
        <v>17</v>
      </c>
      <c r="W34" s="75">
        <f t="shared" si="3"/>
        <v>0</v>
      </c>
      <c r="X34" s="75">
        <f t="shared" si="3"/>
        <v>600</v>
      </c>
      <c r="Y34" s="75">
        <f t="shared" si="3"/>
        <v>0</v>
      </c>
      <c r="Z34" s="75">
        <f t="shared" si="3"/>
        <v>14</v>
      </c>
      <c r="AA34" s="75">
        <f t="shared" si="3"/>
        <v>1</v>
      </c>
      <c r="AB34" s="75">
        <f t="shared" si="3"/>
        <v>0</v>
      </c>
      <c r="AC34" s="75">
        <f t="shared" si="3"/>
        <v>25</v>
      </c>
      <c r="AD34" s="75">
        <f t="shared" si="3"/>
        <v>0</v>
      </c>
      <c r="AE34" s="75">
        <f t="shared" si="3"/>
        <v>23</v>
      </c>
      <c r="AF34" s="75">
        <f t="shared" si="3"/>
        <v>0</v>
      </c>
      <c r="AG34" s="75">
        <f t="shared" si="3"/>
        <v>0</v>
      </c>
      <c r="AH34" s="75">
        <f t="shared" si="3"/>
        <v>4500</v>
      </c>
      <c r="AI34" s="75">
        <f t="shared" si="3"/>
        <v>0</v>
      </c>
      <c r="AJ34" s="75">
        <f t="shared" si="3"/>
        <v>0</v>
      </c>
      <c r="AK34" s="75">
        <f t="shared" si="3"/>
        <v>0</v>
      </c>
      <c r="AL34" s="75">
        <f t="shared" si="3"/>
        <v>0</v>
      </c>
      <c r="AM34" s="75">
        <f t="shared" si="3"/>
        <v>0</v>
      </c>
      <c r="AN34" s="75">
        <f t="shared" si="3"/>
        <v>0</v>
      </c>
      <c r="AO34" s="75">
        <f t="shared" si="3"/>
        <v>0</v>
      </c>
      <c r="AP34" s="75">
        <f t="shared" si="3"/>
        <v>0</v>
      </c>
      <c r="AQ34" s="75">
        <f t="shared" si="3"/>
        <v>0</v>
      </c>
      <c r="AR34" s="75">
        <f t="shared" si="3"/>
        <v>0</v>
      </c>
      <c r="AS34" s="75">
        <f t="shared" si="3"/>
        <v>0</v>
      </c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</row>
    <row r="35" spans="1:55" x14ac:dyDescent="0.25">
      <c r="A35" s="375" t="s">
        <v>58</v>
      </c>
      <c r="B35" s="376"/>
      <c r="C35" s="36">
        <v>1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166"/>
    </row>
    <row r="36" spans="1:55" ht="15.75" thickBot="1" x14ac:dyDescent="0.3">
      <c r="A36" s="365"/>
      <c r="B36" s="365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5"/>
      <c r="AO36" s="365"/>
      <c r="AP36" s="365"/>
      <c r="AQ36" s="365"/>
      <c r="AR36" s="365"/>
      <c r="AS36" s="365"/>
    </row>
    <row r="37" spans="1:55" s="1" customFormat="1" ht="22.5" customHeight="1" thickBot="1" x14ac:dyDescent="0.3">
      <c r="A37" s="352" t="s">
        <v>7</v>
      </c>
      <c r="B37" s="355" t="s">
        <v>8</v>
      </c>
      <c r="C37" s="358" t="s">
        <v>9</v>
      </c>
      <c r="D37" s="361" t="s">
        <v>10</v>
      </c>
      <c r="E37" s="352" t="s">
        <v>11</v>
      </c>
      <c r="F37" s="377" t="s">
        <v>59</v>
      </c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78"/>
      <c r="AM37" s="378"/>
      <c r="AN37" s="378"/>
      <c r="AO37" s="378"/>
      <c r="AP37" s="378"/>
      <c r="AQ37" s="378"/>
      <c r="AR37" s="378"/>
      <c r="AS37" s="379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</row>
    <row r="38" spans="1:55" ht="15.75" thickBot="1" x14ac:dyDescent="0.3">
      <c r="A38" s="353"/>
      <c r="B38" s="356"/>
      <c r="C38" s="359"/>
      <c r="D38" s="362"/>
      <c r="E38" s="353"/>
      <c r="F38" s="349" t="s">
        <v>13</v>
      </c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1"/>
      <c r="AJ38" s="349" t="s">
        <v>14</v>
      </c>
      <c r="AK38" s="350"/>
      <c r="AL38" s="350"/>
      <c r="AM38" s="350"/>
      <c r="AN38" s="350"/>
      <c r="AO38" s="350"/>
      <c r="AP38" s="350"/>
      <c r="AQ38" s="350"/>
      <c r="AR38" s="350"/>
      <c r="AS38" s="351"/>
    </row>
    <row r="39" spans="1:55" ht="15.75" thickBot="1" x14ac:dyDescent="0.3">
      <c r="A39" s="353"/>
      <c r="B39" s="356"/>
      <c r="C39" s="359"/>
      <c r="D39" s="362"/>
      <c r="E39" s="353"/>
      <c r="F39" s="349" t="s">
        <v>15</v>
      </c>
      <c r="G39" s="350"/>
      <c r="H39" s="350"/>
      <c r="I39" s="350"/>
      <c r="J39" s="351"/>
      <c r="K39" s="349" t="s">
        <v>16</v>
      </c>
      <c r="L39" s="350"/>
      <c r="M39" s="350"/>
      <c r="N39" s="350"/>
      <c r="O39" s="351"/>
      <c r="P39" s="349" t="s">
        <v>17</v>
      </c>
      <c r="Q39" s="350"/>
      <c r="R39" s="350"/>
      <c r="S39" s="350"/>
      <c r="T39" s="351"/>
      <c r="U39" s="349" t="s">
        <v>18</v>
      </c>
      <c r="V39" s="350"/>
      <c r="W39" s="350"/>
      <c r="X39" s="350"/>
      <c r="Y39" s="351"/>
      <c r="Z39" s="349" t="s">
        <v>19</v>
      </c>
      <c r="AA39" s="350"/>
      <c r="AB39" s="350"/>
      <c r="AC39" s="350"/>
      <c r="AD39" s="351"/>
      <c r="AE39" s="349" t="s">
        <v>20</v>
      </c>
      <c r="AF39" s="350"/>
      <c r="AG39" s="350"/>
      <c r="AH39" s="350"/>
      <c r="AI39" s="351"/>
      <c r="AJ39" s="349" t="s">
        <v>21</v>
      </c>
      <c r="AK39" s="350"/>
      <c r="AL39" s="350"/>
      <c r="AM39" s="350"/>
      <c r="AN39" s="351"/>
      <c r="AO39" s="349" t="s">
        <v>22</v>
      </c>
      <c r="AP39" s="350"/>
      <c r="AQ39" s="350"/>
      <c r="AR39" s="350"/>
      <c r="AS39" s="351"/>
    </row>
    <row r="40" spans="1:55" ht="15.75" thickBot="1" x14ac:dyDescent="0.3">
      <c r="A40" s="354"/>
      <c r="B40" s="357"/>
      <c r="C40" s="360"/>
      <c r="D40" s="363"/>
      <c r="E40" s="364"/>
      <c r="F40" s="288" t="s">
        <v>23</v>
      </c>
      <c r="G40" s="288" t="s">
        <v>11</v>
      </c>
      <c r="H40" s="288" t="s">
        <v>24</v>
      </c>
      <c r="I40" s="288" t="s">
        <v>25</v>
      </c>
      <c r="J40" s="288" t="s">
        <v>26</v>
      </c>
      <c r="K40" s="288" t="s">
        <v>23</v>
      </c>
      <c r="L40" s="288" t="s">
        <v>11</v>
      </c>
      <c r="M40" s="288" t="s">
        <v>24</v>
      </c>
      <c r="N40" s="288" t="s">
        <v>25</v>
      </c>
      <c r="O40" s="288" t="s">
        <v>26</v>
      </c>
      <c r="P40" s="288" t="s">
        <v>23</v>
      </c>
      <c r="Q40" s="288" t="s">
        <v>11</v>
      </c>
      <c r="R40" s="288" t="s">
        <v>24</v>
      </c>
      <c r="S40" s="288" t="s">
        <v>25</v>
      </c>
      <c r="T40" s="288" t="s">
        <v>26</v>
      </c>
      <c r="U40" s="288" t="s">
        <v>23</v>
      </c>
      <c r="V40" s="288" t="s">
        <v>11</v>
      </c>
      <c r="W40" s="288" t="s">
        <v>24</v>
      </c>
      <c r="X40" s="288" t="s">
        <v>25</v>
      </c>
      <c r="Y40" s="288" t="s">
        <v>26</v>
      </c>
      <c r="Z40" s="288" t="s">
        <v>23</v>
      </c>
      <c r="AA40" s="288" t="s">
        <v>11</v>
      </c>
      <c r="AB40" s="288" t="s">
        <v>24</v>
      </c>
      <c r="AC40" s="288" t="s">
        <v>25</v>
      </c>
      <c r="AD40" s="288" t="s">
        <v>26</v>
      </c>
      <c r="AE40" s="288" t="s">
        <v>23</v>
      </c>
      <c r="AF40" s="288" t="s">
        <v>11</v>
      </c>
      <c r="AG40" s="288" t="s">
        <v>24</v>
      </c>
      <c r="AH40" s="288" t="s">
        <v>25</v>
      </c>
      <c r="AI40" s="288" t="s">
        <v>26</v>
      </c>
      <c r="AJ40" s="288" t="s">
        <v>23</v>
      </c>
      <c r="AK40" s="288" t="s">
        <v>11</v>
      </c>
      <c r="AL40" s="288" t="s">
        <v>24</v>
      </c>
      <c r="AM40" s="288" t="s">
        <v>25</v>
      </c>
      <c r="AN40" s="288" t="s">
        <v>26</v>
      </c>
      <c r="AO40" s="288" t="s">
        <v>23</v>
      </c>
      <c r="AP40" s="288" t="s">
        <v>11</v>
      </c>
      <c r="AQ40" s="288" t="s">
        <v>24</v>
      </c>
      <c r="AR40" s="288" t="s">
        <v>25</v>
      </c>
      <c r="AS40" s="288" t="s">
        <v>26</v>
      </c>
    </row>
    <row r="41" spans="1:55" s="15" customFormat="1" ht="13.5" thickBot="1" x14ac:dyDescent="0.25">
      <c r="A41" s="9">
        <v>19</v>
      </c>
      <c r="B41" s="13" t="s">
        <v>60</v>
      </c>
      <c r="C41" s="37" t="s">
        <v>129</v>
      </c>
      <c r="D41" s="252">
        <v>20</v>
      </c>
      <c r="E41" s="238">
        <v>2</v>
      </c>
      <c r="F41" s="16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68"/>
      <c r="AO41" s="169">
        <v>20</v>
      </c>
      <c r="AP41" s="170">
        <v>2</v>
      </c>
      <c r="AQ41" s="170" t="s">
        <v>29</v>
      </c>
      <c r="AR41" s="272">
        <v>5</v>
      </c>
      <c r="AS41" s="273" t="s">
        <v>38</v>
      </c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</row>
    <row r="42" spans="1:55" ht="15.75" thickBot="1" x14ac:dyDescent="0.3">
      <c r="A42" s="404" t="s">
        <v>27</v>
      </c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5"/>
      <c r="AN42" s="405"/>
      <c r="AO42" s="405"/>
      <c r="AP42" s="405"/>
      <c r="AQ42" s="405"/>
      <c r="AR42" s="405"/>
      <c r="AS42" s="406"/>
    </row>
    <row r="43" spans="1:55" s="11" customFormat="1" ht="39.75" thickBot="1" x14ac:dyDescent="0.3">
      <c r="A43" s="100">
        <v>20</v>
      </c>
      <c r="B43" s="12" t="s">
        <v>61</v>
      </c>
      <c r="C43" s="115" t="s">
        <v>131</v>
      </c>
      <c r="D43" s="178">
        <v>25</v>
      </c>
      <c r="E43" s="179">
        <v>2</v>
      </c>
      <c r="F43" s="172">
        <v>4</v>
      </c>
      <c r="G43" s="173">
        <v>0</v>
      </c>
      <c r="H43" s="173" t="s">
        <v>31</v>
      </c>
      <c r="I43" s="173">
        <v>300</v>
      </c>
      <c r="J43" s="174" t="s">
        <v>30</v>
      </c>
      <c r="K43" s="175"/>
      <c r="L43" s="176"/>
      <c r="M43" s="176"/>
      <c r="N43" s="176"/>
      <c r="O43" s="177"/>
      <c r="P43" s="178"/>
      <c r="Q43" s="176"/>
      <c r="R43" s="176"/>
      <c r="S43" s="176"/>
      <c r="T43" s="179"/>
      <c r="U43" s="180">
        <v>20</v>
      </c>
      <c r="V43" s="173">
        <v>2</v>
      </c>
      <c r="W43" s="173" t="s">
        <v>29</v>
      </c>
      <c r="X43" s="173">
        <v>25</v>
      </c>
      <c r="Y43" s="181" t="s">
        <v>30</v>
      </c>
      <c r="Z43" s="178"/>
      <c r="AA43" s="176"/>
      <c r="AB43" s="176"/>
      <c r="AC43" s="176"/>
      <c r="AD43" s="179"/>
      <c r="AE43" s="90">
        <v>1</v>
      </c>
      <c r="AF43" s="154">
        <v>0</v>
      </c>
      <c r="AG43" s="154" t="s">
        <v>31</v>
      </c>
      <c r="AH43" s="154">
        <v>300</v>
      </c>
      <c r="AI43" s="155" t="s">
        <v>30</v>
      </c>
      <c r="AJ43" s="178"/>
      <c r="AK43" s="176"/>
      <c r="AL43" s="176"/>
      <c r="AM43" s="176"/>
      <c r="AN43" s="177"/>
      <c r="AO43" s="182"/>
      <c r="AP43" s="175"/>
      <c r="AQ43" s="176"/>
      <c r="AR43" s="176"/>
      <c r="AS43" s="179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</row>
    <row r="44" spans="1:55" ht="27" thickBot="1" x14ac:dyDescent="0.3">
      <c r="A44" s="100">
        <v>21</v>
      </c>
      <c r="B44" s="16" t="s">
        <v>28</v>
      </c>
      <c r="C44" s="115" t="s">
        <v>127</v>
      </c>
      <c r="D44" s="253">
        <v>30</v>
      </c>
      <c r="E44" s="254">
        <v>3</v>
      </c>
      <c r="F44" s="183" t="s">
        <v>32</v>
      </c>
      <c r="G44" s="184"/>
      <c r="H44" s="184"/>
      <c r="I44" s="184"/>
      <c r="J44" s="185"/>
      <c r="K44" s="186"/>
      <c r="L44" s="184"/>
      <c r="M44" s="184"/>
      <c r="N44" s="184"/>
      <c r="O44" s="187"/>
      <c r="P44" s="183"/>
      <c r="Q44" s="184"/>
      <c r="R44" s="184"/>
      <c r="S44" s="184"/>
      <c r="T44" s="185"/>
      <c r="U44" s="188">
        <v>28</v>
      </c>
      <c r="V44" s="189">
        <v>3</v>
      </c>
      <c r="W44" s="189" t="s">
        <v>29</v>
      </c>
      <c r="X44" s="189">
        <v>25</v>
      </c>
      <c r="Y44" s="190" t="s">
        <v>30</v>
      </c>
      <c r="Z44" s="118"/>
      <c r="AA44" s="151"/>
      <c r="AB44" s="151"/>
      <c r="AC44" s="151"/>
      <c r="AD44" s="153"/>
      <c r="AE44" s="90">
        <v>2</v>
      </c>
      <c r="AF44" s="154">
        <v>0</v>
      </c>
      <c r="AG44" s="154" t="s">
        <v>31</v>
      </c>
      <c r="AH44" s="154">
        <v>300</v>
      </c>
      <c r="AI44" s="155" t="s">
        <v>30</v>
      </c>
      <c r="AJ44" s="183"/>
      <c r="AK44" s="184"/>
      <c r="AL44" s="184"/>
      <c r="AM44" s="184"/>
      <c r="AN44" s="187"/>
      <c r="AO44" s="191"/>
      <c r="AP44" s="186"/>
      <c r="AQ44" s="184"/>
      <c r="AR44" s="184"/>
      <c r="AS44" s="185"/>
    </row>
    <row r="45" spans="1:55" s="4" customFormat="1" ht="23.1" customHeight="1" thickBot="1" x14ac:dyDescent="0.25">
      <c r="A45" s="407" t="s">
        <v>39</v>
      </c>
      <c r="B45" s="408"/>
      <c r="C45" s="409"/>
      <c r="D45" s="91">
        <f>SUM(D43:D44)</f>
        <v>55</v>
      </c>
      <c r="E45" s="91">
        <f>SUM(E43:E44)+E41</f>
        <v>7</v>
      </c>
      <c r="F45" s="91">
        <f t="shared" ref="F45:AS45" si="4">SUM(F43:F44)</f>
        <v>4</v>
      </c>
      <c r="G45" s="91">
        <f t="shared" si="4"/>
        <v>0</v>
      </c>
      <c r="H45" s="91">
        <f t="shared" si="4"/>
        <v>0</v>
      </c>
      <c r="I45" s="91">
        <f t="shared" si="4"/>
        <v>300</v>
      </c>
      <c r="J45" s="91">
        <f t="shared" si="4"/>
        <v>0</v>
      </c>
      <c r="K45" s="91">
        <f t="shared" si="4"/>
        <v>0</v>
      </c>
      <c r="L45" s="91">
        <f t="shared" si="4"/>
        <v>0</v>
      </c>
      <c r="M45" s="91">
        <f t="shared" si="4"/>
        <v>0</v>
      </c>
      <c r="N45" s="91">
        <f t="shared" si="4"/>
        <v>0</v>
      </c>
      <c r="O45" s="91">
        <f t="shared" si="4"/>
        <v>0</v>
      </c>
      <c r="P45" s="91">
        <f t="shared" si="4"/>
        <v>0</v>
      </c>
      <c r="Q45" s="91">
        <f t="shared" si="4"/>
        <v>0</v>
      </c>
      <c r="R45" s="91">
        <f t="shared" si="4"/>
        <v>0</v>
      </c>
      <c r="S45" s="91">
        <f t="shared" si="4"/>
        <v>0</v>
      </c>
      <c r="T45" s="91">
        <f t="shared" si="4"/>
        <v>0</v>
      </c>
      <c r="U45" s="91">
        <f t="shared" si="4"/>
        <v>48</v>
      </c>
      <c r="V45" s="91">
        <f t="shared" si="4"/>
        <v>5</v>
      </c>
      <c r="W45" s="91">
        <f t="shared" si="4"/>
        <v>0</v>
      </c>
      <c r="X45" s="91">
        <f t="shared" si="4"/>
        <v>50</v>
      </c>
      <c r="Y45" s="91">
        <f t="shared" si="4"/>
        <v>0</v>
      </c>
      <c r="Z45" s="91">
        <f t="shared" si="4"/>
        <v>0</v>
      </c>
      <c r="AA45" s="91">
        <f t="shared" si="4"/>
        <v>0</v>
      </c>
      <c r="AB45" s="91">
        <f t="shared" si="4"/>
        <v>0</v>
      </c>
      <c r="AC45" s="91">
        <f t="shared" si="4"/>
        <v>0</v>
      </c>
      <c r="AD45" s="91">
        <f t="shared" si="4"/>
        <v>0</v>
      </c>
      <c r="AE45" s="91">
        <f t="shared" si="4"/>
        <v>3</v>
      </c>
      <c r="AF45" s="91">
        <f t="shared" si="4"/>
        <v>0</v>
      </c>
      <c r="AG45" s="91">
        <f t="shared" si="4"/>
        <v>0</v>
      </c>
      <c r="AH45" s="91">
        <f t="shared" si="4"/>
        <v>600</v>
      </c>
      <c r="AI45" s="91">
        <f t="shared" si="4"/>
        <v>0</v>
      </c>
      <c r="AJ45" s="91">
        <f t="shared" si="4"/>
        <v>0</v>
      </c>
      <c r="AK45" s="91">
        <f t="shared" si="4"/>
        <v>0</v>
      </c>
      <c r="AL45" s="91">
        <f t="shared" si="4"/>
        <v>0</v>
      </c>
      <c r="AM45" s="91">
        <f t="shared" si="4"/>
        <v>0</v>
      </c>
      <c r="AN45" s="91">
        <f t="shared" si="4"/>
        <v>0</v>
      </c>
      <c r="AO45" s="91">
        <f t="shared" si="4"/>
        <v>0</v>
      </c>
      <c r="AP45" s="91">
        <f t="shared" si="4"/>
        <v>0</v>
      </c>
      <c r="AQ45" s="91">
        <f t="shared" si="4"/>
        <v>0</v>
      </c>
      <c r="AR45" s="91">
        <f t="shared" si="4"/>
        <v>0</v>
      </c>
      <c r="AS45" s="91">
        <f t="shared" si="4"/>
        <v>0</v>
      </c>
      <c r="AT45" s="311"/>
      <c r="AU45" s="311"/>
      <c r="AV45" s="311"/>
      <c r="AW45" s="311"/>
      <c r="AX45" s="311"/>
      <c r="AY45" s="311"/>
      <c r="AZ45" s="311"/>
      <c r="BA45" s="311"/>
      <c r="BB45" s="311"/>
      <c r="BC45" s="311"/>
    </row>
    <row r="46" spans="1:55" s="25" customFormat="1" ht="23.1" customHeight="1" x14ac:dyDescent="0.25">
      <c r="A46" s="24"/>
      <c r="B46" s="28"/>
      <c r="C46" s="28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</row>
    <row r="47" spans="1:55" s="4" customFormat="1" ht="23.1" customHeight="1" thickBot="1" x14ac:dyDescent="0.25">
      <c r="A47" s="343" t="s">
        <v>40</v>
      </c>
      <c r="B47" s="344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5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</row>
    <row r="48" spans="1:55" ht="26.25" x14ac:dyDescent="0.25">
      <c r="A48" s="9">
        <v>22</v>
      </c>
      <c r="B48" s="29" t="s">
        <v>42</v>
      </c>
      <c r="C48" s="37" t="s">
        <v>127</v>
      </c>
      <c r="D48" s="142">
        <v>30</v>
      </c>
      <c r="E48" s="144">
        <v>2</v>
      </c>
      <c r="F48" s="81">
        <v>8</v>
      </c>
      <c r="G48" s="145">
        <v>1</v>
      </c>
      <c r="H48" s="145" t="s">
        <v>54</v>
      </c>
      <c r="I48" s="145">
        <v>300</v>
      </c>
      <c r="J48" s="146" t="s">
        <v>30</v>
      </c>
      <c r="K48" s="139"/>
      <c r="L48" s="140"/>
      <c r="M48" s="140"/>
      <c r="N48" s="140"/>
      <c r="O48" s="141"/>
      <c r="P48" s="227"/>
      <c r="Q48" s="228"/>
      <c r="R48" s="228"/>
      <c r="S48" s="228"/>
      <c r="T48" s="229"/>
      <c r="U48" s="92">
        <v>20</v>
      </c>
      <c r="V48" s="84">
        <v>1</v>
      </c>
      <c r="W48" s="84" t="s">
        <v>31</v>
      </c>
      <c r="X48" s="84">
        <v>25</v>
      </c>
      <c r="Y48" s="147" t="s">
        <v>30</v>
      </c>
      <c r="Z48" s="142"/>
      <c r="AA48" s="143"/>
      <c r="AB48" s="143"/>
      <c r="AC48" s="143"/>
      <c r="AD48" s="144"/>
      <c r="AE48" s="92">
        <v>2</v>
      </c>
      <c r="AF48" s="84">
        <v>0</v>
      </c>
      <c r="AG48" s="84" t="s">
        <v>31</v>
      </c>
      <c r="AH48" s="84">
        <v>300</v>
      </c>
      <c r="AI48" s="147" t="s">
        <v>30</v>
      </c>
      <c r="AJ48" s="192"/>
      <c r="AK48" s="193"/>
      <c r="AL48" s="193"/>
      <c r="AM48" s="193"/>
      <c r="AN48" s="194"/>
      <c r="AO48" s="192"/>
      <c r="AP48" s="193"/>
      <c r="AQ48" s="193"/>
      <c r="AR48" s="193"/>
      <c r="AS48" s="194"/>
    </row>
    <row r="49" spans="1:55" ht="26.25" x14ac:dyDescent="0.25">
      <c r="A49" s="9">
        <v>23</v>
      </c>
      <c r="B49" s="16" t="s">
        <v>43</v>
      </c>
      <c r="C49" s="37" t="s">
        <v>128</v>
      </c>
      <c r="D49" s="82">
        <v>30</v>
      </c>
      <c r="E49" s="148">
        <v>2</v>
      </c>
      <c r="F49" s="83">
        <v>10</v>
      </c>
      <c r="G49" s="84">
        <v>1</v>
      </c>
      <c r="H49" s="84" t="s">
        <v>31</v>
      </c>
      <c r="I49" s="84">
        <v>300</v>
      </c>
      <c r="J49" s="149" t="s">
        <v>30</v>
      </c>
      <c r="K49" s="139"/>
      <c r="L49" s="140"/>
      <c r="M49" s="140"/>
      <c r="N49" s="140"/>
      <c r="O49" s="141"/>
      <c r="P49" s="276"/>
      <c r="Q49" s="220"/>
      <c r="R49" s="220"/>
      <c r="S49" s="220"/>
      <c r="T49" s="277"/>
      <c r="U49" s="92">
        <v>19</v>
      </c>
      <c r="V49" s="84">
        <v>1</v>
      </c>
      <c r="W49" s="84" t="s">
        <v>29</v>
      </c>
      <c r="X49" s="84">
        <v>25</v>
      </c>
      <c r="Y49" s="147" t="s">
        <v>30</v>
      </c>
      <c r="Z49" s="82"/>
      <c r="AA49" s="140"/>
      <c r="AB49" s="140"/>
      <c r="AC49" s="140"/>
      <c r="AD49" s="148"/>
      <c r="AE49" s="92">
        <v>1</v>
      </c>
      <c r="AF49" s="84">
        <v>0</v>
      </c>
      <c r="AG49" s="84" t="s">
        <v>31</v>
      </c>
      <c r="AH49" s="84">
        <v>300</v>
      </c>
      <c r="AI49" s="147" t="s">
        <v>30</v>
      </c>
      <c r="AJ49" s="195"/>
      <c r="AK49" s="196"/>
      <c r="AL49" s="196"/>
      <c r="AM49" s="196"/>
      <c r="AN49" s="197"/>
      <c r="AO49" s="195"/>
      <c r="AP49" s="196"/>
      <c r="AQ49" s="196"/>
      <c r="AR49" s="196"/>
      <c r="AS49" s="197"/>
    </row>
    <row r="50" spans="1:55" ht="38.25" x14ac:dyDescent="0.25">
      <c r="A50" s="279">
        <v>24</v>
      </c>
      <c r="B50" s="280" t="s">
        <v>62</v>
      </c>
      <c r="C50" s="69" t="s">
        <v>130</v>
      </c>
      <c r="D50" s="82">
        <v>40</v>
      </c>
      <c r="E50" s="148">
        <v>2</v>
      </c>
      <c r="F50" s="83">
        <v>10</v>
      </c>
      <c r="G50" s="84">
        <v>1</v>
      </c>
      <c r="H50" s="84" t="s">
        <v>31</v>
      </c>
      <c r="I50" s="84">
        <v>300</v>
      </c>
      <c r="J50" s="149" t="s">
        <v>30</v>
      </c>
      <c r="K50" s="139"/>
      <c r="L50" s="140"/>
      <c r="M50" s="140"/>
      <c r="N50" s="140"/>
      <c r="O50" s="141"/>
      <c r="P50" s="195"/>
      <c r="Q50" s="196"/>
      <c r="R50" s="196"/>
      <c r="S50" s="196"/>
      <c r="T50" s="197"/>
      <c r="U50" s="92">
        <v>28</v>
      </c>
      <c r="V50" s="84">
        <v>1</v>
      </c>
      <c r="W50" s="84" t="s">
        <v>29</v>
      </c>
      <c r="X50" s="84">
        <v>25</v>
      </c>
      <c r="Y50" s="149" t="s">
        <v>30</v>
      </c>
      <c r="Z50" s="82"/>
      <c r="AA50" s="140"/>
      <c r="AB50" s="140"/>
      <c r="AC50" s="140"/>
      <c r="AD50" s="148"/>
      <c r="AE50" s="92">
        <v>2</v>
      </c>
      <c r="AF50" s="84">
        <v>0</v>
      </c>
      <c r="AG50" s="84" t="s">
        <v>31</v>
      </c>
      <c r="AH50" s="84">
        <v>300</v>
      </c>
      <c r="AI50" s="147" t="s">
        <v>30</v>
      </c>
      <c r="AJ50" s="195"/>
      <c r="AK50" s="196"/>
      <c r="AL50" s="196"/>
      <c r="AM50" s="196"/>
      <c r="AN50" s="197"/>
      <c r="AO50" s="195"/>
      <c r="AP50" s="196"/>
      <c r="AQ50" s="196"/>
      <c r="AR50" s="196"/>
      <c r="AS50" s="197"/>
    </row>
    <row r="51" spans="1:55" ht="39" x14ac:dyDescent="0.25">
      <c r="A51" s="9">
        <v>25</v>
      </c>
      <c r="B51" s="16" t="s">
        <v>44</v>
      </c>
      <c r="C51" s="37" t="s">
        <v>127</v>
      </c>
      <c r="D51" s="82">
        <v>30</v>
      </c>
      <c r="E51" s="148">
        <v>2</v>
      </c>
      <c r="F51" s="195"/>
      <c r="G51" s="196"/>
      <c r="H51" s="196"/>
      <c r="I51" s="196"/>
      <c r="J51" s="197"/>
      <c r="K51" s="72"/>
      <c r="L51" s="196"/>
      <c r="M51" s="196"/>
      <c r="N51" s="196"/>
      <c r="O51" s="71"/>
      <c r="P51" s="195"/>
      <c r="Q51" s="196"/>
      <c r="R51" s="196"/>
      <c r="S51" s="196"/>
      <c r="T51" s="197"/>
      <c r="U51" s="92">
        <v>29</v>
      </c>
      <c r="V51" s="84">
        <v>2</v>
      </c>
      <c r="W51" s="84" t="s">
        <v>29</v>
      </c>
      <c r="X51" s="84">
        <v>25</v>
      </c>
      <c r="Y51" s="147" t="s">
        <v>30</v>
      </c>
      <c r="Z51" s="82"/>
      <c r="AA51" s="140"/>
      <c r="AB51" s="140"/>
      <c r="AC51" s="140"/>
      <c r="AD51" s="148"/>
      <c r="AE51" s="92">
        <v>1</v>
      </c>
      <c r="AF51" s="84">
        <v>0</v>
      </c>
      <c r="AG51" s="84" t="s">
        <v>31</v>
      </c>
      <c r="AH51" s="84">
        <v>300</v>
      </c>
      <c r="AI51" s="147" t="s">
        <v>30</v>
      </c>
      <c r="AJ51" s="195"/>
      <c r="AK51" s="196"/>
      <c r="AL51" s="196"/>
      <c r="AM51" s="196"/>
      <c r="AN51" s="197"/>
      <c r="AO51" s="195"/>
      <c r="AP51" s="196"/>
      <c r="AQ51" s="196"/>
      <c r="AR51" s="196"/>
      <c r="AS51" s="197"/>
    </row>
    <row r="52" spans="1:55" ht="26.25" x14ac:dyDescent="0.25">
      <c r="A52" s="9">
        <v>26</v>
      </c>
      <c r="B52" s="16" t="s">
        <v>63</v>
      </c>
      <c r="C52" s="37" t="s">
        <v>132</v>
      </c>
      <c r="D52" s="195">
        <v>15</v>
      </c>
      <c r="E52" s="197">
        <v>1</v>
      </c>
      <c r="F52" s="198">
        <v>10</v>
      </c>
      <c r="G52" s="199">
        <v>0</v>
      </c>
      <c r="H52" s="199" t="s">
        <v>31</v>
      </c>
      <c r="I52" s="199">
        <v>300</v>
      </c>
      <c r="J52" s="200" t="s">
        <v>30</v>
      </c>
      <c r="K52" s="72"/>
      <c r="L52" s="196"/>
      <c r="M52" s="196"/>
      <c r="N52" s="196"/>
      <c r="O52" s="71"/>
      <c r="P52" s="195"/>
      <c r="Q52" s="196"/>
      <c r="R52" s="196"/>
      <c r="S52" s="196"/>
      <c r="T52" s="197"/>
      <c r="U52" s="213">
        <v>4</v>
      </c>
      <c r="V52" s="199">
        <v>1</v>
      </c>
      <c r="W52" s="199" t="s">
        <v>29</v>
      </c>
      <c r="X52" s="199">
        <v>25</v>
      </c>
      <c r="Y52" s="214" t="s">
        <v>30</v>
      </c>
      <c r="Z52" s="195"/>
      <c r="AA52" s="196"/>
      <c r="AB52" s="196"/>
      <c r="AC52" s="196"/>
      <c r="AD52" s="197"/>
      <c r="AE52" s="92">
        <v>1</v>
      </c>
      <c r="AF52" s="84">
        <v>0</v>
      </c>
      <c r="AG52" s="84" t="s">
        <v>31</v>
      </c>
      <c r="AH52" s="84">
        <v>300</v>
      </c>
      <c r="AI52" s="147" t="s">
        <v>30</v>
      </c>
      <c r="AJ52" s="195"/>
      <c r="AK52" s="196"/>
      <c r="AL52" s="196"/>
      <c r="AM52" s="196"/>
      <c r="AN52" s="197"/>
      <c r="AO52" s="195"/>
      <c r="AP52" s="196"/>
      <c r="AQ52" s="196"/>
      <c r="AR52" s="196"/>
      <c r="AS52" s="197"/>
    </row>
    <row r="53" spans="1:55" x14ac:dyDescent="0.25">
      <c r="A53" s="9">
        <v>27</v>
      </c>
      <c r="B53" s="32" t="s">
        <v>48</v>
      </c>
      <c r="C53" s="37" t="s">
        <v>129</v>
      </c>
      <c r="D53" s="195">
        <v>40</v>
      </c>
      <c r="E53" s="197">
        <v>3</v>
      </c>
      <c r="F53" s="83">
        <v>8</v>
      </c>
      <c r="G53" s="84">
        <v>2</v>
      </c>
      <c r="H53" s="84" t="s">
        <v>54</v>
      </c>
      <c r="I53" s="84">
        <v>300</v>
      </c>
      <c r="J53" s="149" t="s">
        <v>30</v>
      </c>
      <c r="K53" s="139"/>
      <c r="L53" s="140"/>
      <c r="M53" s="140"/>
      <c r="N53" s="140"/>
      <c r="O53" s="141"/>
      <c r="P53" s="276"/>
      <c r="Q53" s="220"/>
      <c r="R53" s="220"/>
      <c r="S53" s="220"/>
      <c r="T53" s="277"/>
      <c r="U53" s="92">
        <v>30</v>
      </c>
      <c r="V53" s="84">
        <v>1</v>
      </c>
      <c r="W53" s="84" t="s">
        <v>31</v>
      </c>
      <c r="X53" s="84">
        <v>25</v>
      </c>
      <c r="Y53" s="147" t="s">
        <v>30</v>
      </c>
      <c r="Z53" s="82"/>
      <c r="AA53" s="140"/>
      <c r="AB53" s="140"/>
      <c r="AC53" s="140"/>
      <c r="AD53" s="148"/>
      <c r="AE53" s="92">
        <v>2</v>
      </c>
      <c r="AF53" s="84">
        <v>0</v>
      </c>
      <c r="AG53" s="84" t="s">
        <v>31</v>
      </c>
      <c r="AH53" s="84">
        <v>300</v>
      </c>
      <c r="AI53" s="147" t="s">
        <v>30</v>
      </c>
      <c r="AJ53" s="195"/>
      <c r="AK53" s="196"/>
      <c r="AL53" s="196"/>
      <c r="AM53" s="196"/>
      <c r="AN53" s="197"/>
      <c r="AO53" s="195"/>
      <c r="AP53" s="196"/>
      <c r="AQ53" s="196"/>
      <c r="AR53" s="196"/>
      <c r="AS53" s="197"/>
    </row>
    <row r="54" spans="1:55" ht="39" x14ac:dyDescent="0.25">
      <c r="A54" s="9">
        <v>28</v>
      </c>
      <c r="B54" s="14" t="s">
        <v>64</v>
      </c>
      <c r="C54" s="37" t="s">
        <v>127</v>
      </c>
      <c r="D54" s="195">
        <v>40</v>
      </c>
      <c r="E54" s="197">
        <v>3</v>
      </c>
      <c r="F54" s="83">
        <v>8</v>
      </c>
      <c r="G54" s="84">
        <v>2</v>
      </c>
      <c r="H54" s="84" t="s">
        <v>54</v>
      </c>
      <c r="I54" s="84">
        <v>300</v>
      </c>
      <c r="J54" s="149" t="s">
        <v>30</v>
      </c>
      <c r="K54" s="139"/>
      <c r="L54" s="140"/>
      <c r="M54" s="140"/>
      <c r="N54" s="140"/>
      <c r="O54" s="141"/>
      <c r="P54" s="276"/>
      <c r="Q54" s="220"/>
      <c r="R54" s="220"/>
      <c r="S54" s="220"/>
      <c r="T54" s="277"/>
      <c r="U54" s="92">
        <v>30</v>
      </c>
      <c r="V54" s="84">
        <v>1</v>
      </c>
      <c r="W54" s="84" t="s">
        <v>31</v>
      </c>
      <c r="X54" s="84">
        <v>25</v>
      </c>
      <c r="Y54" s="147" t="s">
        <v>30</v>
      </c>
      <c r="Z54" s="82"/>
      <c r="AA54" s="140"/>
      <c r="AB54" s="140"/>
      <c r="AC54" s="140"/>
      <c r="AD54" s="148"/>
      <c r="AE54" s="92">
        <v>2</v>
      </c>
      <c r="AF54" s="84">
        <v>0</v>
      </c>
      <c r="AG54" s="84" t="s">
        <v>31</v>
      </c>
      <c r="AH54" s="84">
        <v>300</v>
      </c>
      <c r="AI54" s="147" t="s">
        <v>30</v>
      </c>
      <c r="AJ54" s="195"/>
      <c r="AK54" s="196"/>
      <c r="AL54" s="196"/>
      <c r="AM54" s="196"/>
      <c r="AN54" s="197"/>
      <c r="AO54" s="195"/>
      <c r="AP54" s="196"/>
      <c r="AQ54" s="196"/>
      <c r="AR54" s="196"/>
      <c r="AS54" s="197"/>
    </row>
    <row r="55" spans="1:55" ht="26.25" x14ac:dyDescent="0.25">
      <c r="A55" s="9">
        <v>29</v>
      </c>
      <c r="B55" s="29" t="s">
        <v>51</v>
      </c>
      <c r="C55" s="37" t="s">
        <v>127</v>
      </c>
      <c r="D55" s="195">
        <v>30</v>
      </c>
      <c r="E55" s="197">
        <v>2</v>
      </c>
      <c r="F55" s="83">
        <v>9</v>
      </c>
      <c r="G55" s="84">
        <v>1</v>
      </c>
      <c r="H55" s="84" t="s">
        <v>54</v>
      </c>
      <c r="I55" s="84">
        <v>300</v>
      </c>
      <c r="J55" s="149" t="s">
        <v>30</v>
      </c>
      <c r="K55" s="139"/>
      <c r="L55" s="140"/>
      <c r="M55" s="140"/>
      <c r="N55" s="140"/>
      <c r="O55" s="141"/>
      <c r="P55" s="276"/>
      <c r="Q55" s="220"/>
      <c r="R55" s="220"/>
      <c r="S55" s="220"/>
      <c r="T55" s="277"/>
      <c r="U55" s="92">
        <v>20</v>
      </c>
      <c r="V55" s="84">
        <v>1</v>
      </c>
      <c r="W55" s="84" t="s">
        <v>31</v>
      </c>
      <c r="X55" s="84">
        <v>25</v>
      </c>
      <c r="Y55" s="147" t="s">
        <v>30</v>
      </c>
      <c r="Z55" s="82"/>
      <c r="AA55" s="140"/>
      <c r="AB55" s="140"/>
      <c r="AC55" s="140"/>
      <c r="AD55" s="148"/>
      <c r="AE55" s="92">
        <v>1</v>
      </c>
      <c r="AF55" s="84">
        <v>0</v>
      </c>
      <c r="AG55" s="84" t="s">
        <v>31</v>
      </c>
      <c r="AH55" s="84">
        <v>300</v>
      </c>
      <c r="AI55" s="147" t="s">
        <v>30</v>
      </c>
      <c r="AJ55" s="195"/>
      <c r="AK55" s="196"/>
      <c r="AL55" s="196"/>
      <c r="AM55" s="196"/>
      <c r="AN55" s="197"/>
      <c r="AO55" s="195"/>
      <c r="AP55" s="196"/>
      <c r="AQ55" s="196"/>
      <c r="AR55" s="196"/>
      <c r="AS55" s="197"/>
    </row>
    <row r="56" spans="1:55" ht="26.25" x14ac:dyDescent="0.25">
      <c r="A56" s="9">
        <v>30</v>
      </c>
      <c r="B56" s="16" t="s">
        <v>52</v>
      </c>
      <c r="C56" s="37" t="s">
        <v>127</v>
      </c>
      <c r="D56" s="195">
        <v>20</v>
      </c>
      <c r="E56" s="197">
        <v>2</v>
      </c>
      <c r="F56" s="83">
        <v>4</v>
      </c>
      <c r="G56" s="84">
        <v>0</v>
      </c>
      <c r="H56" s="84" t="s">
        <v>31</v>
      </c>
      <c r="I56" s="84">
        <v>300</v>
      </c>
      <c r="J56" s="149" t="s">
        <v>30</v>
      </c>
      <c r="K56" s="139"/>
      <c r="L56" s="140"/>
      <c r="M56" s="140"/>
      <c r="N56" s="140"/>
      <c r="O56" s="141"/>
      <c r="P56" s="276"/>
      <c r="Q56" s="220"/>
      <c r="R56" s="220"/>
      <c r="S56" s="220"/>
      <c r="T56" s="277"/>
      <c r="U56" s="92">
        <v>15</v>
      </c>
      <c r="V56" s="84">
        <v>2</v>
      </c>
      <c r="W56" s="84" t="s">
        <v>29</v>
      </c>
      <c r="X56" s="84">
        <v>25</v>
      </c>
      <c r="Y56" s="147" t="s">
        <v>30</v>
      </c>
      <c r="Z56" s="82"/>
      <c r="AA56" s="140"/>
      <c r="AB56" s="140"/>
      <c r="AC56" s="140"/>
      <c r="AD56" s="148"/>
      <c r="AE56" s="92">
        <v>1</v>
      </c>
      <c r="AF56" s="84">
        <v>0</v>
      </c>
      <c r="AG56" s="84" t="s">
        <v>31</v>
      </c>
      <c r="AH56" s="84">
        <v>300</v>
      </c>
      <c r="AI56" s="147" t="s">
        <v>30</v>
      </c>
      <c r="AJ56" s="195"/>
      <c r="AK56" s="196"/>
      <c r="AL56" s="196"/>
      <c r="AM56" s="196"/>
      <c r="AN56" s="197"/>
      <c r="AO56" s="195"/>
      <c r="AP56" s="196"/>
      <c r="AQ56" s="196"/>
      <c r="AR56" s="196"/>
      <c r="AS56" s="197"/>
    </row>
    <row r="57" spans="1:55" ht="26.25" x14ac:dyDescent="0.25">
      <c r="A57" s="279">
        <v>31</v>
      </c>
      <c r="B57" s="280" t="s">
        <v>65</v>
      </c>
      <c r="C57" s="37" t="s">
        <v>127</v>
      </c>
      <c r="D57" s="195">
        <v>30</v>
      </c>
      <c r="E57" s="197">
        <v>2</v>
      </c>
      <c r="F57" s="198">
        <v>9</v>
      </c>
      <c r="G57" s="199">
        <v>1</v>
      </c>
      <c r="H57" s="199" t="s">
        <v>31</v>
      </c>
      <c r="I57" s="199">
        <v>300</v>
      </c>
      <c r="J57" s="200" t="s">
        <v>30</v>
      </c>
      <c r="K57" s="72"/>
      <c r="L57" s="196"/>
      <c r="M57" s="196"/>
      <c r="N57" s="196"/>
      <c r="O57" s="71"/>
      <c r="P57" s="217"/>
      <c r="Q57" s="220"/>
      <c r="R57" s="220"/>
      <c r="S57" s="220"/>
      <c r="T57" s="277"/>
      <c r="U57" s="213">
        <v>20</v>
      </c>
      <c r="V57" s="199">
        <v>1</v>
      </c>
      <c r="W57" s="199" t="s">
        <v>29</v>
      </c>
      <c r="X57" s="199">
        <v>25</v>
      </c>
      <c r="Y57" s="214" t="s">
        <v>30</v>
      </c>
      <c r="Z57" s="195"/>
      <c r="AA57" s="196"/>
      <c r="AB57" s="196"/>
      <c r="AC57" s="196"/>
      <c r="AD57" s="197"/>
      <c r="AE57" s="92">
        <v>1</v>
      </c>
      <c r="AF57" s="84">
        <v>0</v>
      </c>
      <c r="AG57" s="84" t="s">
        <v>31</v>
      </c>
      <c r="AH57" s="84">
        <v>300</v>
      </c>
      <c r="AI57" s="147" t="s">
        <v>30</v>
      </c>
      <c r="AJ57" s="195"/>
      <c r="AK57" s="196"/>
      <c r="AL57" s="196"/>
      <c r="AM57" s="196"/>
      <c r="AN57" s="197"/>
      <c r="AO57" s="195"/>
      <c r="AP57" s="196"/>
      <c r="AQ57" s="196"/>
      <c r="AR57" s="196"/>
      <c r="AS57" s="197"/>
    </row>
    <row r="58" spans="1:55" ht="39.75" thickBot="1" x14ac:dyDescent="0.3">
      <c r="A58" s="9">
        <v>32</v>
      </c>
      <c r="B58" s="120" t="s">
        <v>66</v>
      </c>
      <c r="C58" s="43" t="s">
        <v>133</v>
      </c>
      <c r="D58" s="207">
        <v>30</v>
      </c>
      <c r="E58" s="208">
        <v>2</v>
      </c>
      <c r="F58" s="201">
        <v>8</v>
      </c>
      <c r="G58" s="202">
        <v>1</v>
      </c>
      <c r="H58" s="202" t="s">
        <v>31</v>
      </c>
      <c r="I58" s="202">
        <v>300</v>
      </c>
      <c r="J58" s="203" t="s">
        <v>30</v>
      </c>
      <c r="K58" s="204"/>
      <c r="L58" s="205"/>
      <c r="M58" s="205"/>
      <c r="N58" s="205"/>
      <c r="O58" s="206"/>
      <c r="P58" s="207"/>
      <c r="Q58" s="205"/>
      <c r="R58" s="205"/>
      <c r="S58" s="205"/>
      <c r="T58" s="208"/>
      <c r="U58" s="90">
        <v>20</v>
      </c>
      <c r="V58" s="154">
        <v>1</v>
      </c>
      <c r="W58" s="154" t="s">
        <v>29</v>
      </c>
      <c r="X58" s="154">
        <v>25</v>
      </c>
      <c r="Y58" s="155" t="s">
        <v>30</v>
      </c>
      <c r="Z58" s="207"/>
      <c r="AA58" s="205"/>
      <c r="AB58" s="205"/>
      <c r="AC58" s="205"/>
      <c r="AD58" s="208"/>
      <c r="AE58" s="90">
        <v>2</v>
      </c>
      <c r="AF58" s="154">
        <v>0</v>
      </c>
      <c r="AG58" s="154" t="s">
        <v>31</v>
      </c>
      <c r="AH58" s="154">
        <v>300</v>
      </c>
      <c r="AI58" s="155" t="s">
        <v>30</v>
      </c>
      <c r="AJ58" s="207"/>
      <c r="AK58" s="205"/>
      <c r="AL58" s="205"/>
      <c r="AM58" s="205"/>
      <c r="AN58" s="208"/>
      <c r="AO58" s="207"/>
      <c r="AP58" s="205"/>
      <c r="AQ58" s="205"/>
      <c r="AR58" s="205"/>
      <c r="AS58" s="208"/>
    </row>
    <row r="59" spans="1:55" s="4" customFormat="1" ht="23.1" customHeight="1" thickBot="1" x14ac:dyDescent="0.25">
      <c r="A59" s="346" t="s">
        <v>39</v>
      </c>
      <c r="B59" s="347"/>
      <c r="C59" s="348"/>
      <c r="D59" s="74">
        <f>SUM(D48:D58)</f>
        <v>335</v>
      </c>
      <c r="E59" s="74">
        <f t="shared" ref="E59:AS59" si="5">SUM(E48:E58)</f>
        <v>23</v>
      </c>
      <c r="F59" s="74">
        <f t="shared" si="5"/>
        <v>84</v>
      </c>
      <c r="G59" s="74">
        <f t="shared" si="5"/>
        <v>10</v>
      </c>
      <c r="H59" s="74">
        <f t="shared" si="5"/>
        <v>0</v>
      </c>
      <c r="I59" s="74">
        <f t="shared" si="5"/>
        <v>3000</v>
      </c>
      <c r="J59" s="74">
        <f t="shared" si="5"/>
        <v>0</v>
      </c>
      <c r="K59" s="74">
        <f t="shared" si="5"/>
        <v>0</v>
      </c>
      <c r="L59" s="74">
        <f t="shared" si="5"/>
        <v>0</v>
      </c>
      <c r="M59" s="74">
        <f t="shared" si="5"/>
        <v>0</v>
      </c>
      <c r="N59" s="74">
        <f t="shared" si="5"/>
        <v>0</v>
      </c>
      <c r="O59" s="74">
        <f t="shared" si="5"/>
        <v>0</v>
      </c>
      <c r="P59" s="74">
        <f t="shared" si="5"/>
        <v>0</v>
      </c>
      <c r="Q59" s="74">
        <f t="shared" si="5"/>
        <v>0</v>
      </c>
      <c r="R59" s="74">
        <f t="shared" si="5"/>
        <v>0</v>
      </c>
      <c r="S59" s="74">
        <f t="shared" si="5"/>
        <v>0</v>
      </c>
      <c r="T59" s="74">
        <f t="shared" si="5"/>
        <v>0</v>
      </c>
      <c r="U59" s="74">
        <f t="shared" si="5"/>
        <v>235</v>
      </c>
      <c r="V59" s="74">
        <f t="shared" si="5"/>
        <v>13</v>
      </c>
      <c r="W59" s="74">
        <f t="shared" si="5"/>
        <v>0</v>
      </c>
      <c r="X59" s="74">
        <f t="shared" si="5"/>
        <v>275</v>
      </c>
      <c r="Y59" s="74">
        <f t="shared" si="5"/>
        <v>0</v>
      </c>
      <c r="Z59" s="74">
        <f t="shared" si="5"/>
        <v>0</v>
      </c>
      <c r="AA59" s="74">
        <f t="shared" si="5"/>
        <v>0</v>
      </c>
      <c r="AB59" s="74">
        <f t="shared" si="5"/>
        <v>0</v>
      </c>
      <c r="AC59" s="74">
        <f t="shared" si="5"/>
        <v>0</v>
      </c>
      <c r="AD59" s="74">
        <f t="shared" si="5"/>
        <v>0</v>
      </c>
      <c r="AE59" s="74">
        <f t="shared" si="5"/>
        <v>16</v>
      </c>
      <c r="AF59" s="74">
        <f t="shared" si="5"/>
        <v>0</v>
      </c>
      <c r="AG59" s="74">
        <f t="shared" si="5"/>
        <v>0</v>
      </c>
      <c r="AH59" s="74">
        <f t="shared" si="5"/>
        <v>3300</v>
      </c>
      <c r="AI59" s="74">
        <f t="shared" si="5"/>
        <v>0</v>
      </c>
      <c r="AJ59" s="74">
        <f t="shared" si="5"/>
        <v>0</v>
      </c>
      <c r="AK59" s="74">
        <f t="shared" si="5"/>
        <v>0</v>
      </c>
      <c r="AL59" s="74">
        <f t="shared" si="5"/>
        <v>0</v>
      </c>
      <c r="AM59" s="74">
        <f t="shared" si="5"/>
        <v>0</v>
      </c>
      <c r="AN59" s="74">
        <f t="shared" si="5"/>
        <v>0</v>
      </c>
      <c r="AO59" s="74">
        <f t="shared" si="5"/>
        <v>0</v>
      </c>
      <c r="AP59" s="74">
        <f t="shared" si="5"/>
        <v>0</v>
      </c>
      <c r="AQ59" s="74">
        <f t="shared" si="5"/>
        <v>0</v>
      </c>
      <c r="AR59" s="74">
        <f t="shared" si="5"/>
        <v>0</v>
      </c>
      <c r="AS59" s="209">
        <f t="shared" si="5"/>
        <v>0</v>
      </c>
      <c r="AT59" s="311"/>
      <c r="AU59" s="311"/>
      <c r="AV59" s="311"/>
      <c r="AW59" s="311"/>
      <c r="AX59" s="311"/>
      <c r="AY59" s="311"/>
      <c r="AZ59" s="311"/>
      <c r="BA59" s="311"/>
      <c r="BB59" s="311"/>
      <c r="BC59" s="311"/>
    </row>
    <row r="60" spans="1:55" s="4" customFormat="1" ht="12" x14ac:dyDescent="0.2">
      <c r="A60" s="121"/>
      <c r="B60" s="122"/>
      <c r="C60" s="122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210"/>
      <c r="AT60" s="311"/>
      <c r="AU60" s="311"/>
      <c r="AV60" s="311"/>
      <c r="AW60" s="311"/>
      <c r="AX60" s="311"/>
      <c r="AY60" s="311"/>
      <c r="AZ60" s="311"/>
      <c r="BA60" s="311"/>
      <c r="BB60" s="311"/>
      <c r="BC60" s="311"/>
    </row>
    <row r="61" spans="1:55" s="4" customFormat="1" ht="12.75" thickBot="1" x14ac:dyDescent="0.25">
      <c r="A61" s="414" t="s">
        <v>56</v>
      </c>
      <c r="B61" s="415"/>
      <c r="C61" s="416"/>
      <c r="D61" s="123">
        <f t="shared" ref="D61:AS61" si="6">D45+D59</f>
        <v>390</v>
      </c>
      <c r="E61" s="123">
        <f t="shared" si="6"/>
        <v>30</v>
      </c>
      <c r="F61" s="123">
        <f t="shared" si="6"/>
        <v>88</v>
      </c>
      <c r="G61" s="123">
        <f t="shared" si="6"/>
        <v>10</v>
      </c>
      <c r="H61" s="123">
        <f t="shared" si="6"/>
        <v>0</v>
      </c>
      <c r="I61" s="123">
        <f t="shared" si="6"/>
        <v>3300</v>
      </c>
      <c r="J61" s="123">
        <f t="shared" si="6"/>
        <v>0</v>
      </c>
      <c r="K61" s="123">
        <f t="shared" si="6"/>
        <v>0</v>
      </c>
      <c r="L61" s="123">
        <f t="shared" si="6"/>
        <v>0</v>
      </c>
      <c r="M61" s="123">
        <f t="shared" si="6"/>
        <v>0</v>
      </c>
      <c r="N61" s="123">
        <f t="shared" si="6"/>
        <v>0</v>
      </c>
      <c r="O61" s="123">
        <f t="shared" si="6"/>
        <v>0</v>
      </c>
      <c r="P61" s="123">
        <f t="shared" si="6"/>
        <v>0</v>
      </c>
      <c r="Q61" s="123">
        <f t="shared" si="6"/>
        <v>0</v>
      </c>
      <c r="R61" s="123">
        <f t="shared" si="6"/>
        <v>0</v>
      </c>
      <c r="S61" s="123">
        <f t="shared" si="6"/>
        <v>0</v>
      </c>
      <c r="T61" s="123">
        <f t="shared" si="6"/>
        <v>0</v>
      </c>
      <c r="U61" s="123">
        <f t="shared" si="6"/>
        <v>283</v>
      </c>
      <c r="V61" s="123">
        <f t="shared" si="6"/>
        <v>18</v>
      </c>
      <c r="W61" s="123">
        <f t="shared" si="6"/>
        <v>0</v>
      </c>
      <c r="X61" s="123">
        <f t="shared" si="6"/>
        <v>325</v>
      </c>
      <c r="Y61" s="123">
        <f t="shared" si="6"/>
        <v>0</v>
      </c>
      <c r="Z61" s="123">
        <f t="shared" si="6"/>
        <v>0</v>
      </c>
      <c r="AA61" s="123">
        <f t="shared" si="6"/>
        <v>0</v>
      </c>
      <c r="AB61" s="123">
        <f t="shared" si="6"/>
        <v>0</v>
      </c>
      <c r="AC61" s="123">
        <f t="shared" si="6"/>
        <v>0</v>
      </c>
      <c r="AD61" s="123">
        <f t="shared" si="6"/>
        <v>0</v>
      </c>
      <c r="AE61" s="123">
        <f t="shared" si="6"/>
        <v>19</v>
      </c>
      <c r="AF61" s="123">
        <f t="shared" si="6"/>
        <v>0</v>
      </c>
      <c r="AG61" s="123">
        <f t="shared" si="6"/>
        <v>0</v>
      </c>
      <c r="AH61" s="123">
        <f t="shared" si="6"/>
        <v>3900</v>
      </c>
      <c r="AI61" s="123">
        <f t="shared" si="6"/>
        <v>0</v>
      </c>
      <c r="AJ61" s="123">
        <f t="shared" si="6"/>
        <v>0</v>
      </c>
      <c r="AK61" s="123">
        <f t="shared" si="6"/>
        <v>0</v>
      </c>
      <c r="AL61" s="123">
        <f t="shared" si="6"/>
        <v>0</v>
      </c>
      <c r="AM61" s="123">
        <f t="shared" si="6"/>
        <v>0</v>
      </c>
      <c r="AN61" s="123">
        <f t="shared" si="6"/>
        <v>0</v>
      </c>
      <c r="AO61" s="123">
        <f t="shared" si="6"/>
        <v>0</v>
      </c>
      <c r="AP61" s="123">
        <f t="shared" si="6"/>
        <v>0</v>
      </c>
      <c r="AQ61" s="123">
        <f t="shared" si="6"/>
        <v>0</v>
      </c>
      <c r="AR61" s="123">
        <f t="shared" si="6"/>
        <v>0</v>
      </c>
      <c r="AS61" s="123">
        <f t="shared" si="6"/>
        <v>0</v>
      </c>
      <c r="AT61" s="311"/>
      <c r="AU61" s="311"/>
      <c r="AV61" s="311"/>
      <c r="AW61" s="311"/>
      <c r="AX61" s="311"/>
      <c r="AY61" s="311"/>
      <c r="AZ61" s="311"/>
      <c r="BA61" s="311"/>
      <c r="BB61" s="311"/>
      <c r="BC61" s="311"/>
    </row>
    <row r="62" spans="1:55" s="4" customFormat="1" ht="38.25" customHeight="1" thickBot="1" x14ac:dyDescent="0.25">
      <c r="A62" s="417" t="s">
        <v>67</v>
      </c>
      <c r="B62" s="418"/>
      <c r="C62" s="419"/>
      <c r="D62" s="125">
        <f>D61</f>
        <v>390</v>
      </c>
      <c r="E62" s="125">
        <f t="shared" ref="E62:AS62" si="7">E61</f>
        <v>30</v>
      </c>
      <c r="F62" s="125">
        <f t="shared" si="7"/>
        <v>88</v>
      </c>
      <c r="G62" s="125">
        <f t="shared" si="7"/>
        <v>10</v>
      </c>
      <c r="H62" s="125">
        <f t="shared" si="7"/>
        <v>0</v>
      </c>
      <c r="I62" s="125">
        <f t="shared" si="7"/>
        <v>3300</v>
      </c>
      <c r="J62" s="125">
        <f t="shared" si="7"/>
        <v>0</v>
      </c>
      <c r="K62" s="125">
        <f t="shared" si="7"/>
        <v>0</v>
      </c>
      <c r="L62" s="125">
        <f t="shared" si="7"/>
        <v>0</v>
      </c>
      <c r="M62" s="125">
        <f t="shared" si="7"/>
        <v>0</v>
      </c>
      <c r="N62" s="125">
        <f t="shared" si="7"/>
        <v>0</v>
      </c>
      <c r="O62" s="125">
        <f t="shared" si="7"/>
        <v>0</v>
      </c>
      <c r="P62" s="125">
        <f t="shared" si="7"/>
        <v>0</v>
      </c>
      <c r="Q62" s="125">
        <f t="shared" si="7"/>
        <v>0</v>
      </c>
      <c r="R62" s="125">
        <f t="shared" si="7"/>
        <v>0</v>
      </c>
      <c r="S62" s="125">
        <f t="shared" si="7"/>
        <v>0</v>
      </c>
      <c r="T62" s="125">
        <f t="shared" si="7"/>
        <v>0</v>
      </c>
      <c r="U62" s="125">
        <f t="shared" si="7"/>
        <v>283</v>
      </c>
      <c r="V62" s="125">
        <f t="shared" si="7"/>
        <v>18</v>
      </c>
      <c r="W62" s="125">
        <f t="shared" si="7"/>
        <v>0</v>
      </c>
      <c r="X62" s="125">
        <f t="shared" si="7"/>
        <v>325</v>
      </c>
      <c r="Y62" s="125">
        <f t="shared" si="7"/>
        <v>0</v>
      </c>
      <c r="Z62" s="125">
        <f t="shared" si="7"/>
        <v>0</v>
      </c>
      <c r="AA62" s="125">
        <f t="shared" si="7"/>
        <v>0</v>
      </c>
      <c r="AB62" s="125">
        <f t="shared" si="7"/>
        <v>0</v>
      </c>
      <c r="AC62" s="125">
        <f t="shared" si="7"/>
        <v>0</v>
      </c>
      <c r="AD62" s="125">
        <f t="shared" si="7"/>
        <v>0</v>
      </c>
      <c r="AE62" s="125">
        <f t="shared" si="7"/>
        <v>19</v>
      </c>
      <c r="AF62" s="125">
        <f t="shared" si="7"/>
        <v>0</v>
      </c>
      <c r="AG62" s="125">
        <f t="shared" si="7"/>
        <v>0</v>
      </c>
      <c r="AH62" s="125">
        <f t="shared" si="7"/>
        <v>3900</v>
      </c>
      <c r="AI62" s="125">
        <f t="shared" si="7"/>
        <v>0</v>
      </c>
      <c r="AJ62" s="125">
        <f t="shared" si="7"/>
        <v>0</v>
      </c>
      <c r="AK62" s="125">
        <f t="shared" si="7"/>
        <v>0</v>
      </c>
      <c r="AL62" s="125">
        <f t="shared" si="7"/>
        <v>0</v>
      </c>
      <c r="AM62" s="125">
        <f t="shared" si="7"/>
        <v>0</v>
      </c>
      <c r="AN62" s="125">
        <f t="shared" si="7"/>
        <v>0</v>
      </c>
      <c r="AO62" s="125">
        <f t="shared" si="7"/>
        <v>0</v>
      </c>
      <c r="AP62" s="125">
        <f t="shared" si="7"/>
        <v>0</v>
      </c>
      <c r="AQ62" s="125">
        <f t="shared" si="7"/>
        <v>0</v>
      </c>
      <c r="AR62" s="125">
        <f t="shared" si="7"/>
        <v>0</v>
      </c>
      <c r="AS62" s="211">
        <f t="shared" si="7"/>
        <v>0</v>
      </c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</row>
    <row r="63" spans="1:55" x14ac:dyDescent="0.25">
      <c r="A63" s="420" t="s">
        <v>58</v>
      </c>
      <c r="B63" s="421"/>
      <c r="C63" s="124">
        <v>4</v>
      </c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212"/>
    </row>
    <row r="64" spans="1:55" ht="15.75" thickBot="1" x14ac:dyDescent="0.3">
      <c r="A64" s="319"/>
      <c r="B64" s="319"/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</row>
    <row r="65" spans="1:137" s="1" customFormat="1" ht="22.5" customHeight="1" thickBot="1" x14ac:dyDescent="0.3">
      <c r="A65" s="352" t="s">
        <v>7</v>
      </c>
      <c r="B65" s="355" t="s">
        <v>8</v>
      </c>
      <c r="C65" s="358" t="s">
        <v>9</v>
      </c>
      <c r="D65" s="361" t="s">
        <v>10</v>
      </c>
      <c r="E65" s="352" t="s">
        <v>11</v>
      </c>
      <c r="F65" s="377" t="s">
        <v>68</v>
      </c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78"/>
      <c r="AM65" s="378"/>
      <c r="AN65" s="378"/>
      <c r="AO65" s="378"/>
      <c r="AP65" s="378"/>
      <c r="AQ65" s="378"/>
      <c r="AR65" s="378"/>
      <c r="AS65" s="379"/>
      <c r="AT65" s="311"/>
      <c r="AU65" s="311"/>
      <c r="AV65" s="311"/>
      <c r="AW65" s="311"/>
      <c r="AX65" s="311"/>
      <c r="AY65" s="311"/>
      <c r="AZ65" s="311"/>
      <c r="BA65" s="311"/>
      <c r="BB65" s="311"/>
      <c r="BC65" s="311"/>
    </row>
    <row r="66" spans="1:137" ht="15.75" thickBot="1" x14ac:dyDescent="0.3">
      <c r="A66" s="353"/>
      <c r="B66" s="356"/>
      <c r="C66" s="359"/>
      <c r="D66" s="362"/>
      <c r="E66" s="353"/>
      <c r="F66" s="349" t="s">
        <v>13</v>
      </c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0"/>
      <c r="AE66" s="350"/>
      <c r="AF66" s="350"/>
      <c r="AG66" s="350"/>
      <c r="AH66" s="350"/>
      <c r="AI66" s="351"/>
      <c r="AJ66" s="349" t="s">
        <v>14</v>
      </c>
      <c r="AK66" s="350"/>
      <c r="AL66" s="350"/>
      <c r="AM66" s="350"/>
      <c r="AN66" s="350"/>
      <c r="AO66" s="350"/>
      <c r="AP66" s="350"/>
      <c r="AQ66" s="350"/>
      <c r="AR66" s="350"/>
      <c r="AS66" s="351"/>
    </row>
    <row r="67" spans="1:137" ht="15.75" thickBot="1" x14ac:dyDescent="0.3">
      <c r="A67" s="353"/>
      <c r="B67" s="356"/>
      <c r="C67" s="359"/>
      <c r="D67" s="362"/>
      <c r="E67" s="353"/>
      <c r="F67" s="349" t="s">
        <v>15</v>
      </c>
      <c r="G67" s="350"/>
      <c r="H67" s="350"/>
      <c r="I67" s="350"/>
      <c r="J67" s="351"/>
      <c r="K67" s="349" t="s">
        <v>16</v>
      </c>
      <c r="L67" s="350"/>
      <c r="M67" s="350"/>
      <c r="N67" s="350"/>
      <c r="O67" s="351"/>
      <c r="P67" s="349" t="s">
        <v>17</v>
      </c>
      <c r="Q67" s="350"/>
      <c r="R67" s="350"/>
      <c r="S67" s="350"/>
      <c r="T67" s="351"/>
      <c r="U67" s="349" t="s">
        <v>18</v>
      </c>
      <c r="V67" s="350"/>
      <c r="W67" s="350"/>
      <c r="X67" s="350"/>
      <c r="Y67" s="351"/>
      <c r="Z67" s="349" t="s">
        <v>19</v>
      </c>
      <c r="AA67" s="350"/>
      <c r="AB67" s="350"/>
      <c r="AC67" s="350"/>
      <c r="AD67" s="351"/>
      <c r="AE67" s="349" t="s">
        <v>20</v>
      </c>
      <c r="AF67" s="350"/>
      <c r="AG67" s="350"/>
      <c r="AH67" s="350"/>
      <c r="AI67" s="351"/>
      <c r="AJ67" s="349" t="s">
        <v>21</v>
      </c>
      <c r="AK67" s="350"/>
      <c r="AL67" s="350"/>
      <c r="AM67" s="350"/>
      <c r="AN67" s="351"/>
      <c r="AO67" s="349" t="s">
        <v>22</v>
      </c>
      <c r="AP67" s="350"/>
      <c r="AQ67" s="350"/>
      <c r="AR67" s="350"/>
      <c r="AS67" s="351"/>
    </row>
    <row r="68" spans="1:137" x14ac:dyDescent="0.25">
      <c r="A68" s="354"/>
      <c r="B68" s="357"/>
      <c r="C68" s="360"/>
      <c r="D68" s="410"/>
      <c r="E68" s="354"/>
      <c r="F68" s="288" t="s">
        <v>23</v>
      </c>
      <c r="G68" s="288" t="s">
        <v>11</v>
      </c>
      <c r="H68" s="288" t="s">
        <v>24</v>
      </c>
      <c r="I68" s="288" t="s">
        <v>25</v>
      </c>
      <c r="J68" s="288" t="s">
        <v>26</v>
      </c>
      <c r="K68" s="288" t="s">
        <v>23</v>
      </c>
      <c r="L68" s="288" t="s">
        <v>11</v>
      </c>
      <c r="M68" s="288" t="s">
        <v>24</v>
      </c>
      <c r="N68" s="288" t="s">
        <v>25</v>
      </c>
      <c r="O68" s="288" t="s">
        <v>26</v>
      </c>
      <c r="P68" s="288" t="s">
        <v>23</v>
      </c>
      <c r="Q68" s="288" t="s">
        <v>11</v>
      </c>
      <c r="R68" s="288" t="s">
        <v>24</v>
      </c>
      <c r="S68" s="288" t="s">
        <v>25</v>
      </c>
      <c r="T68" s="288" t="s">
        <v>26</v>
      </c>
      <c r="U68" s="288" t="s">
        <v>23</v>
      </c>
      <c r="V68" s="288" t="s">
        <v>11</v>
      </c>
      <c r="W68" s="288" t="s">
        <v>24</v>
      </c>
      <c r="X68" s="288" t="s">
        <v>25</v>
      </c>
      <c r="Y68" s="288" t="s">
        <v>26</v>
      </c>
      <c r="Z68" s="288" t="s">
        <v>23</v>
      </c>
      <c r="AA68" s="288" t="s">
        <v>11</v>
      </c>
      <c r="AB68" s="288" t="s">
        <v>24</v>
      </c>
      <c r="AC68" s="288" t="s">
        <v>25</v>
      </c>
      <c r="AD68" s="288" t="s">
        <v>26</v>
      </c>
      <c r="AE68" s="288" t="s">
        <v>23</v>
      </c>
      <c r="AF68" s="288" t="s">
        <v>11</v>
      </c>
      <c r="AG68" s="288" t="s">
        <v>24</v>
      </c>
      <c r="AH68" s="288" t="s">
        <v>25</v>
      </c>
      <c r="AI68" s="288" t="s">
        <v>26</v>
      </c>
      <c r="AJ68" s="288" t="s">
        <v>23</v>
      </c>
      <c r="AK68" s="288" t="s">
        <v>11</v>
      </c>
      <c r="AL68" s="288" t="s">
        <v>24</v>
      </c>
      <c r="AM68" s="288" t="s">
        <v>25</v>
      </c>
      <c r="AN68" s="288" t="s">
        <v>26</v>
      </c>
      <c r="AO68" s="288" t="s">
        <v>23</v>
      </c>
      <c r="AP68" s="288" t="s">
        <v>11</v>
      </c>
      <c r="AQ68" s="288" t="s">
        <v>24</v>
      </c>
      <c r="AR68" s="288" t="s">
        <v>25</v>
      </c>
      <c r="AS68" s="288" t="s">
        <v>26</v>
      </c>
    </row>
    <row r="69" spans="1:137" s="4" customFormat="1" ht="23.1" customHeight="1" thickBot="1" x14ac:dyDescent="0.25">
      <c r="A69" s="343" t="s">
        <v>40</v>
      </c>
      <c r="B69" s="344"/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5"/>
      <c r="AT69" s="311"/>
      <c r="AU69" s="311"/>
      <c r="AV69" s="311"/>
      <c r="AW69" s="311"/>
      <c r="AX69" s="311"/>
      <c r="AY69" s="311"/>
      <c r="AZ69" s="311"/>
      <c r="BA69" s="311"/>
      <c r="BB69" s="311"/>
      <c r="BC69" s="311"/>
    </row>
    <row r="70" spans="1:137" ht="26.25" x14ac:dyDescent="0.25">
      <c r="A70" s="9">
        <v>33</v>
      </c>
      <c r="B70" s="14" t="s">
        <v>69</v>
      </c>
      <c r="C70" s="37" t="s">
        <v>127</v>
      </c>
      <c r="D70" s="227">
        <v>40</v>
      </c>
      <c r="E70" s="144">
        <v>3</v>
      </c>
      <c r="F70" s="213">
        <v>8</v>
      </c>
      <c r="G70" s="199">
        <v>2</v>
      </c>
      <c r="H70" s="199" t="s">
        <v>54</v>
      </c>
      <c r="I70" s="199">
        <v>300</v>
      </c>
      <c r="J70" s="214" t="s">
        <v>30</v>
      </c>
      <c r="K70" s="192"/>
      <c r="L70" s="193"/>
      <c r="M70" s="193"/>
      <c r="N70" s="193"/>
      <c r="O70" s="194"/>
      <c r="P70" s="289"/>
      <c r="Q70" s="289"/>
      <c r="R70" s="289"/>
      <c r="S70" s="289"/>
      <c r="T70" s="289"/>
      <c r="U70" s="94">
        <v>30</v>
      </c>
      <c r="V70" s="189">
        <v>1</v>
      </c>
      <c r="W70" s="189" t="s">
        <v>31</v>
      </c>
      <c r="X70" s="189">
        <v>25</v>
      </c>
      <c r="Y70" s="215" t="s">
        <v>30</v>
      </c>
      <c r="Z70" s="72"/>
      <c r="AA70" s="196"/>
      <c r="AB70" s="196"/>
      <c r="AC70" s="196"/>
      <c r="AD70" s="71"/>
      <c r="AE70" s="94">
        <v>2</v>
      </c>
      <c r="AF70" s="189">
        <v>0</v>
      </c>
      <c r="AG70" s="189" t="s">
        <v>31</v>
      </c>
      <c r="AH70" s="189">
        <v>300</v>
      </c>
      <c r="AI70" s="215" t="s">
        <v>30</v>
      </c>
      <c r="AJ70" s="72"/>
      <c r="AK70" s="196"/>
      <c r="AL70" s="196"/>
      <c r="AM70" s="196"/>
      <c r="AN70" s="71"/>
      <c r="AO70" s="192"/>
      <c r="AP70" s="193"/>
      <c r="AQ70" s="193"/>
      <c r="AR70" s="193"/>
      <c r="AS70" s="194"/>
    </row>
    <row r="71" spans="1:137" ht="26.25" x14ac:dyDescent="0.25">
      <c r="A71" s="279">
        <v>34</v>
      </c>
      <c r="B71" s="16" t="s">
        <v>120</v>
      </c>
      <c r="C71" s="281" t="s">
        <v>134</v>
      </c>
      <c r="D71" s="82">
        <v>40</v>
      </c>
      <c r="E71" s="148">
        <v>2</v>
      </c>
      <c r="F71" s="213">
        <v>8</v>
      </c>
      <c r="G71" s="199">
        <v>1</v>
      </c>
      <c r="H71" s="199" t="s">
        <v>31</v>
      </c>
      <c r="I71" s="199">
        <v>300</v>
      </c>
      <c r="J71" s="214" t="s">
        <v>30</v>
      </c>
      <c r="K71" s="195"/>
      <c r="L71" s="196"/>
      <c r="M71" s="196"/>
      <c r="N71" s="196"/>
      <c r="O71" s="197"/>
      <c r="P71" s="302"/>
      <c r="Q71" s="232"/>
      <c r="R71" s="232"/>
      <c r="S71" s="232"/>
      <c r="T71" s="303"/>
      <c r="U71" s="198">
        <v>30</v>
      </c>
      <c r="V71" s="199">
        <v>1</v>
      </c>
      <c r="W71" s="199" t="s">
        <v>29</v>
      </c>
      <c r="X71" s="199">
        <v>25</v>
      </c>
      <c r="Y71" s="200" t="s">
        <v>30</v>
      </c>
      <c r="Z71" s="72"/>
      <c r="AA71" s="196"/>
      <c r="AB71" s="196"/>
      <c r="AC71" s="196"/>
      <c r="AD71" s="71"/>
      <c r="AE71" s="95">
        <v>2</v>
      </c>
      <c r="AF71" s="154">
        <v>0</v>
      </c>
      <c r="AG71" s="154" t="s">
        <v>31</v>
      </c>
      <c r="AH71" s="154">
        <v>300</v>
      </c>
      <c r="AI71" s="216" t="s">
        <v>30</v>
      </c>
      <c r="AJ71" s="72"/>
      <c r="AK71" s="196"/>
      <c r="AL71" s="196"/>
      <c r="AM71" s="196"/>
      <c r="AN71" s="71"/>
      <c r="AO71" s="195"/>
      <c r="AP71" s="196"/>
      <c r="AQ71" s="196"/>
      <c r="AR71" s="196"/>
      <c r="AS71" s="197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</row>
    <row r="72" spans="1:137" ht="26.25" x14ac:dyDescent="0.25">
      <c r="A72" s="9">
        <v>35</v>
      </c>
      <c r="B72" s="16" t="s">
        <v>121</v>
      </c>
      <c r="C72" s="37" t="s">
        <v>127</v>
      </c>
      <c r="D72" s="82">
        <v>40</v>
      </c>
      <c r="E72" s="148">
        <v>3</v>
      </c>
      <c r="F72" s="213">
        <v>8</v>
      </c>
      <c r="G72" s="199">
        <v>2</v>
      </c>
      <c r="H72" s="199" t="s">
        <v>54</v>
      </c>
      <c r="I72" s="199">
        <v>300</v>
      </c>
      <c r="J72" s="214" t="s">
        <v>30</v>
      </c>
      <c r="K72" s="195"/>
      <c r="L72" s="196"/>
      <c r="M72" s="196"/>
      <c r="N72" s="196"/>
      <c r="O72" s="197"/>
      <c r="P72" s="302"/>
      <c r="Q72" s="232"/>
      <c r="R72" s="232"/>
      <c r="S72" s="232"/>
      <c r="T72" s="303"/>
      <c r="U72" s="198">
        <v>30</v>
      </c>
      <c r="V72" s="199">
        <v>1</v>
      </c>
      <c r="W72" s="199" t="s">
        <v>31</v>
      </c>
      <c r="X72" s="199">
        <v>25</v>
      </c>
      <c r="Y72" s="200" t="s">
        <v>30</v>
      </c>
      <c r="Z72" s="72"/>
      <c r="AA72" s="196"/>
      <c r="AB72" s="196"/>
      <c r="AC72" s="196"/>
      <c r="AD72" s="71"/>
      <c r="AE72" s="95">
        <v>2</v>
      </c>
      <c r="AF72" s="154">
        <v>0</v>
      </c>
      <c r="AG72" s="154" t="s">
        <v>31</v>
      </c>
      <c r="AH72" s="154">
        <v>300</v>
      </c>
      <c r="AI72" s="216" t="s">
        <v>30</v>
      </c>
      <c r="AJ72" s="72"/>
      <c r="AK72" s="196"/>
      <c r="AL72" s="196"/>
      <c r="AM72" s="196"/>
      <c r="AN72" s="71"/>
      <c r="AO72" s="195"/>
      <c r="AP72" s="196"/>
      <c r="AQ72" s="196"/>
      <c r="AR72" s="196"/>
      <c r="AS72" s="197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</row>
    <row r="73" spans="1:137" x14ac:dyDescent="0.25">
      <c r="A73" s="9">
        <v>36</v>
      </c>
      <c r="B73" s="16" t="s">
        <v>70</v>
      </c>
      <c r="C73" s="37" t="s">
        <v>129</v>
      </c>
      <c r="D73" s="82">
        <v>40</v>
      </c>
      <c r="E73" s="148">
        <v>3</v>
      </c>
      <c r="F73" s="213">
        <v>8</v>
      </c>
      <c r="G73" s="199">
        <v>2</v>
      </c>
      <c r="H73" s="199" t="s">
        <v>54</v>
      </c>
      <c r="I73" s="199">
        <v>300</v>
      </c>
      <c r="J73" s="214" t="s">
        <v>30</v>
      </c>
      <c r="K73" s="195"/>
      <c r="L73" s="196"/>
      <c r="M73" s="196"/>
      <c r="N73" s="196"/>
      <c r="O73" s="197"/>
      <c r="P73" s="302"/>
      <c r="Q73" s="232"/>
      <c r="R73" s="232"/>
      <c r="S73" s="232"/>
      <c r="T73" s="303"/>
      <c r="U73" s="198">
        <v>30</v>
      </c>
      <c r="V73" s="199">
        <v>1</v>
      </c>
      <c r="W73" s="199" t="s">
        <v>31</v>
      </c>
      <c r="X73" s="199">
        <v>25</v>
      </c>
      <c r="Y73" s="200" t="s">
        <v>30</v>
      </c>
      <c r="Z73" s="72"/>
      <c r="AA73" s="196"/>
      <c r="AB73" s="196"/>
      <c r="AC73" s="196"/>
      <c r="AD73" s="71"/>
      <c r="AE73" s="95">
        <v>2</v>
      </c>
      <c r="AF73" s="154">
        <v>0</v>
      </c>
      <c r="AG73" s="154" t="s">
        <v>31</v>
      </c>
      <c r="AH73" s="154">
        <v>300</v>
      </c>
      <c r="AI73" s="216" t="s">
        <v>30</v>
      </c>
      <c r="AJ73" s="72"/>
      <c r="AK73" s="196"/>
      <c r="AL73" s="196"/>
      <c r="AM73" s="196"/>
      <c r="AN73" s="71"/>
      <c r="AO73" s="195"/>
      <c r="AP73" s="196"/>
      <c r="AQ73" s="196"/>
      <c r="AR73" s="196"/>
      <c r="AS73" s="197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</row>
    <row r="74" spans="1:137" ht="26.25" x14ac:dyDescent="0.25">
      <c r="A74" s="9">
        <v>37</v>
      </c>
      <c r="B74" s="16" t="s">
        <v>122</v>
      </c>
      <c r="C74" s="37" t="s">
        <v>127</v>
      </c>
      <c r="D74" s="195">
        <v>40</v>
      </c>
      <c r="E74" s="197">
        <v>3</v>
      </c>
      <c r="F74" s="198">
        <v>8</v>
      </c>
      <c r="G74" s="199">
        <v>1</v>
      </c>
      <c r="H74" s="199" t="s">
        <v>31</v>
      </c>
      <c r="I74" s="199">
        <v>300</v>
      </c>
      <c r="J74" s="200" t="s">
        <v>30</v>
      </c>
      <c r="K74" s="72"/>
      <c r="L74" s="196"/>
      <c r="M74" s="196"/>
      <c r="N74" s="196"/>
      <c r="O74" s="71"/>
      <c r="P74" s="276"/>
      <c r="Q74" s="220"/>
      <c r="R74" s="220"/>
      <c r="S74" s="220"/>
      <c r="T74" s="221"/>
      <c r="U74" s="198">
        <v>30</v>
      </c>
      <c r="V74" s="199">
        <v>2</v>
      </c>
      <c r="W74" s="199" t="s">
        <v>29</v>
      </c>
      <c r="X74" s="199">
        <v>25</v>
      </c>
      <c r="Y74" s="200" t="s">
        <v>30</v>
      </c>
      <c r="Z74" s="72"/>
      <c r="AA74" s="196"/>
      <c r="AB74" s="196"/>
      <c r="AC74" s="196"/>
      <c r="AD74" s="197"/>
      <c r="AE74" s="92">
        <v>2</v>
      </c>
      <c r="AF74" s="84">
        <v>0</v>
      </c>
      <c r="AG74" s="84" t="s">
        <v>31</v>
      </c>
      <c r="AH74" s="84">
        <v>300</v>
      </c>
      <c r="AI74" s="147" t="s">
        <v>30</v>
      </c>
      <c r="AJ74" s="195"/>
      <c r="AK74" s="196"/>
      <c r="AL74" s="196"/>
      <c r="AM74" s="196"/>
      <c r="AN74" s="197"/>
      <c r="AO74" s="195"/>
      <c r="AP74" s="196"/>
      <c r="AQ74" s="196"/>
      <c r="AR74" s="196"/>
      <c r="AS74" s="197"/>
    </row>
    <row r="75" spans="1:137" ht="32.25" customHeight="1" x14ac:dyDescent="0.25">
      <c r="A75" s="9">
        <v>38</v>
      </c>
      <c r="B75" s="14" t="s">
        <v>71</v>
      </c>
      <c r="C75" s="37" t="s">
        <v>132</v>
      </c>
      <c r="D75" s="195">
        <v>50</v>
      </c>
      <c r="E75" s="197">
        <v>3</v>
      </c>
      <c r="F75" s="213">
        <v>15</v>
      </c>
      <c r="G75" s="199">
        <v>1</v>
      </c>
      <c r="H75" s="199" t="s">
        <v>31</v>
      </c>
      <c r="I75" s="199">
        <v>300</v>
      </c>
      <c r="J75" s="214" t="s">
        <v>30</v>
      </c>
      <c r="K75" s="195"/>
      <c r="L75" s="196"/>
      <c r="M75" s="196"/>
      <c r="N75" s="196"/>
      <c r="O75" s="197"/>
      <c r="P75" s="72"/>
      <c r="Q75" s="196"/>
      <c r="R75" s="196"/>
      <c r="S75" s="196"/>
      <c r="T75" s="71"/>
      <c r="U75" s="198">
        <v>34</v>
      </c>
      <c r="V75" s="154">
        <v>2</v>
      </c>
      <c r="W75" s="154" t="s">
        <v>29</v>
      </c>
      <c r="X75" s="154">
        <v>25</v>
      </c>
      <c r="Y75" s="216" t="s">
        <v>30</v>
      </c>
      <c r="Z75" s="72"/>
      <c r="AA75" s="196"/>
      <c r="AB75" s="196"/>
      <c r="AC75" s="196"/>
      <c r="AD75" s="71"/>
      <c r="AE75" s="95">
        <v>1</v>
      </c>
      <c r="AF75" s="154">
        <v>0</v>
      </c>
      <c r="AG75" s="154" t="s">
        <v>31</v>
      </c>
      <c r="AH75" s="154">
        <v>300</v>
      </c>
      <c r="AI75" s="216" t="s">
        <v>30</v>
      </c>
      <c r="AJ75" s="72"/>
      <c r="AK75" s="196"/>
      <c r="AL75" s="196"/>
      <c r="AM75" s="196"/>
      <c r="AN75" s="71"/>
      <c r="AO75" s="195"/>
      <c r="AP75" s="196"/>
      <c r="AQ75" s="196"/>
      <c r="AR75" s="196"/>
      <c r="AS75" s="197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</row>
    <row r="76" spans="1:137" s="10" customFormat="1" ht="31.5" customHeight="1" thickBot="1" x14ac:dyDescent="0.3">
      <c r="A76" s="9">
        <v>39</v>
      </c>
      <c r="B76" s="26" t="s">
        <v>72</v>
      </c>
      <c r="C76" s="35" t="s">
        <v>73</v>
      </c>
      <c r="D76" s="109">
        <v>30</v>
      </c>
      <c r="E76" s="111">
        <v>2</v>
      </c>
      <c r="F76" s="213">
        <v>8</v>
      </c>
      <c r="G76" s="199">
        <v>1</v>
      </c>
      <c r="H76" s="199" t="s">
        <v>31</v>
      </c>
      <c r="I76" s="199">
        <v>300</v>
      </c>
      <c r="J76" s="214" t="s">
        <v>30</v>
      </c>
      <c r="K76" s="217"/>
      <c r="L76" s="218"/>
      <c r="M76" s="218"/>
      <c r="N76" s="218"/>
      <c r="O76" s="219"/>
      <c r="P76" s="220"/>
      <c r="Q76" s="220"/>
      <c r="R76" s="220"/>
      <c r="S76" s="220"/>
      <c r="T76" s="221"/>
      <c r="U76" s="161">
        <v>20</v>
      </c>
      <c r="V76" s="162">
        <v>1</v>
      </c>
      <c r="W76" s="162" t="s">
        <v>29</v>
      </c>
      <c r="X76" s="162">
        <v>25</v>
      </c>
      <c r="Y76" s="163" t="s">
        <v>30</v>
      </c>
      <c r="Z76" s="222"/>
      <c r="AA76" s="218"/>
      <c r="AB76" s="218"/>
      <c r="AC76" s="218"/>
      <c r="AD76" s="223"/>
      <c r="AE76" s="95">
        <v>2</v>
      </c>
      <c r="AF76" s="154">
        <v>0</v>
      </c>
      <c r="AG76" s="154" t="s">
        <v>31</v>
      </c>
      <c r="AH76" s="154">
        <v>300</v>
      </c>
      <c r="AI76" s="216" t="s">
        <v>30</v>
      </c>
      <c r="AJ76" s="38"/>
      <c r="AK76" s="7"/>
      <c r="AL76" s="7"/>
      <c r="AM76" s="7"/>
      <c r="AN76" s="39"/>
      <c r="AO76" s="109"/>
      <c r="AP76" s="110"/>
      <c r="AQ76" s="110"/>
      <c r="AR76" s="110"/>
      <c r="AS76" s="111"/>
      <c r="AT76" s="311"/>
      <c r="AU76" s="311"/>
      <c r="AV76" s="311"/>
      <c r="AW76" s="311"/>
      <c r="AX76" s="311"/>
      <c r="AY76" s="311"/>
      <c r="AZ76" s="311"/>
      <c r="BA76" s="311"/>
      <c r="BB76" s="311"/>
      <c r="BC76" s="311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</row>
    <row r="77" spans="1:137" s="4" customFormat="1" ht="23.1" customHeight="1" thickBot="1" x14ac:dyDescent="0.25">
      <c r="A77" s="346" t="s">
        <v>39</v>
      </c>
      <c r="B77" s="347"/>
      <c r="C77" s="348"/>
      <c r="D77" s="74">
        <f>SUM(D70:D76)</f>
        <v>280</v>
      </c>
      <c r="E77" s="74">
        <f t="shared" ref="E77:AS77" si="8">SUM(E70:E76)</f>
        <v>19</v>
      </c>
      <c r="F77" s="74">
        <f t="shared" si="8"/>
        <v>63</v>
      </c>
      <c r="G77" s="74">
        <f t="shared" si="8"/>
        <v>10</v>
      </c>
      <c r="H77" s="74">
        <f t="shared" si="8"/>
        <v>0</v>
      </c>
      <c r="I77" s="74">
        <f t="shared" si="8"/>
        <v>2100</v>
      </c>
      <c r="J77" s="74">
        <f t="shared" si="8"/>
        <v>0</v>
      </c>
      <c r="K77" s="74">
        <f t="shared" si="8"/>
        <v>0</v>
      </c>
      <c r="L77" s="74">
        <f t="shared" si="8"/>
        <v>0</v>
      </c>
      <c r="M77" s="74">
        <f t="shared" si="8"/>
        <v>0</v>
      </c>
      <c r="N77" s="74">
        <f t="shared" si="8"/>
        <v>0</v>
      </c>
      <c r="O77" s="74">
        <f t="shared" si="8"/>
        <v>0</v>
      </c>
      <c r="P77" s="74">
        <f t="shared" si="8"/>
        <v>0</v>
      </c>
      <c r="Q77" s="74">
        <f t="shared" si="8"/>
        <v>0</v>
      </c>
      <c r="R77" s="74">
        <f t="shared" si="8"/>
        <v>0</v>
      </c>
      <c r="S77" s="74">
        <f t="shared" si="8"/>
        <v>0</v>
      </c>
      <c r="T77" s="74">
        <f t="shared" si="8"/>
        <v>0</v>
      </c>
      <c r="U77" s="74">
        <f>SUM(U70:U76)</f>
        <v>204</v>
      </c>
      <c r="V77" s="74">
        <f>SUM(V70:V76)</f>
        <v>9</v>
      </c>
      <c r="W77" s="74">
        <f>SUM(W70:W76)</f>
        <v>0</v>
      </c>
      <c r="X77" s="74">
        <f>SUM(X70:X76)</f>
        <v>175</v>
      </c>
      <c r="Y77" s="74">
        <f>SUM(Y70:Y76)</f>
        <v>0</v>
      </c>
      <c r="Z77" s="74">
        <f t="shared" si="8"/>
        <v>0</v>
      </c>
      <c r="AA77" s="74">
        <f t="shared" si="8"/>
        <v>0</v>
      </c>
      <c r="AB77" s="74">
        <f t="shared" si="8"/>
        <v>0</v>
      </c>
      <c r="AC77" s="74">
        <f t="shared" si="8"/>
        <v>0</v>
      </c>
      <c r="AD77" s="74">
        <f t="shared" si="8"/>
        <v>0</v>
      </c>
      <c r="AE77" s="74">
        <f t="shared" si="8"/>
        <v>13</v>
      </c>
      <c r="AF77" s="74">
        <f t="shared" si="8"/>
        <v>0</v>
      </c>
      <c r="AG77" s="74">
        <f t="shared" si="8"/>
        <v>0</v>
      </c>
      <c r="AH77" s="74">
        <f t="shared" si="8"/>
        <v>2100</v>
      </c>
      <c r="AI77" s="74">
        <f t="shared" si="8"/>
        <v>0</v>
      </c>
      <c r="AJ77" s="74">
        <f t="shared" si="8"/>
        <v>0</v>
      </c>
      <c r="AK77" s="74">
        <f t="shared" si="8"/>
        <v>0</v>
      </c>
      <c r="AL77" s="74">
        <f t="shared" si="8"/>
        <v>0</v>
      </c>
      <c r="AM77" s="74">
        <f t="shared" si="8"/>
        <v>0</v>
      </c>
      <c r="AN77" s="74">
        <f t="shared" si="8"/>
        <v>0</v>
      </c>
      <c r="AO77" s="74">
        <f t="shared" si="8"/>
        <v>0</v>
      </c>
      <c r="AP77" s="74">
        <f t="shared" si="8"/>
        <v>0</v>
      </c>
      <c r="AQ77" s="74">
        <f t="shared" si="8"/>
        <v>0</v>
      </c>
      <c r="AR77" s="74">
        <f t="shared" si="8"/>
        <v>0</v>
      </c>
      <c r="AS77" s="74">
        <f t="shared" si="8"/>
        <v>0</v>
      </c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</row>
    <row r="78" spans="1:137" s="4" customFormat="1" ht="23.25" customHeight="1" thickBot="1" x14ac:dyDescent="0.25">
      <c r="A78" s="331" t="s">
        <v>56</v>
      </c>
      <c r="B78" s="332"/>
      <c r="C78" s="333"/>
      <c r="D78" s="96">
        <f>D77</f>
        <v>280</v>
      </c>
      <c r="E78" s="96">
        <f t="shared" ref="E78:AS78" si="9">E77</f>
        <v>19</v>
      </c>
      <c r="F78" s="96">
        <f t="shared" si="9"/>
        <v>63</v>
      </c>
      <c r="G78" s="96">
        <f t="shared" si="9"/>
        <v>10</v>
      </c>
      <c r="H78" s="96">
        <f t="shared" si="9"/>
        <v>0</v>
      </c>
      <c r="I78" s="96">
        <f t="shared" si="9"/>
        <v>2100</v>
      </c>
      <c r="J78" s="96">
        <f t="shared" si="9"/>
        <v>0</v>
      </c>
      <c r="K78" s="96">
        <f t="shared" si="9"/>
        <v>0</v>
      </c>
      <c r="L78" s="96">
        <f t="shared" si="9"/>
        <v>0</v>
      </c>
      <c r="M78" s="96">
        <f t="shared" si="9"/>
        <v>0</v>
      </c>
      <c r="N78" s="96">
        <f t="shared" si="9"/>
        <v>0</v>
      </c>
      <c r="O78" s="96">
        <f t="shared" si="9"/>
        <v>0</v>
      </c>
      <c r="P78" s="96">
        <f t="shared" si="9"/>
        <v>0</v>
      </c>
      <c r="Q78" s="96">
        <f t="shared" si="9"/>
        <v>0</v>
      </c>
      <c r="R78" s="96">
        <f t="shared" si="9"/>
        <v>0</v>
      </c>
      <c r="S78" s="96">
        <f t="shared" si="9"/>
        <v>0</v>
      </c>
      <c r="T78" s="96">
        <f t="shared" si="9"/>
        <v>0</v>
      </c>
      <c r="U78" s="96">
        <f t="shared" si="9"/>
        <v>204</v>
      </c>
      <c r="V78" s="96">
        <f t="shared" si="9"/>
        <v>9</v>
      </c>
      <c r="W78" s="96">
        <f t="shared" si="9"/>
        <v>0</v>
      </c>
      <c r="X78" s="96">
        <f t="shared" si="9"/>
        <v>175</v>
      </c>
      <c r="Y78" s="96">
        <f t="shared" si="9"/>
        <v>0</v>
      </c>
      <c r="Z78" s="96">
        <f t="shared" si="9"/>
        <v>0</v>
      </c>
      <c r="AA78" s="96">
        <f t="shared" si="9"/>
        <v>0</v>
      </c>
      <c r="AB78" s="96">
        <f t="shared" si="9"/>
        <v>0</v>
      </c>
      <c r="AC78" s="96">
        <f t="shared" si="9"/>
        <v>0</v>
      </c>
      <c r="AD78" s="96">
        <f t="shared" si="9"/>
        <v>0</v>
      </c>
      <c r="AE78" s="96">
        <f t="shared" si="9"/>
        <v>13</v>
      </c>
      <c r="AF78" s="96">
        <f t="shared" si="9"/>
        <v>0</v>
      </c>
      <c r="AG78" s="96">
        <f t="shared" si="9"/>
        <v>0</v>
      </c>
      <c r="AH78" s="96">
        <f t="shared" si="9"/>
        <v>2100</v>
      </c>
      <c r="AI78" s="96">
        <f t="shared" si="9"/>
        <v>0</v>
      </c>
      <c r="AJ78" s="96">
        <f t="shared" si="9"/>
        <v>0</v>
      </c>
      <c r="AK78" s="96">
        <f t="shared" si="9"/>
        <v>0</v>
      </c>
      <c r="AL78" s="96">
        <f t="shared" si="9"/>
        <v>0</v>
      </c>
      <c r="AM78" s="96">
        <f t="shared" si="9"/>
        <v>0</v>
      </c>
      <c r="AN78" s="96">
        <f t="shared" si="9"/>
        <v>0</v>
      </c>
      <c r="AO78" s="96">
        <f t="shared" si="9"/>
        <v>0</v>
      </c>
      <c r="AP78" s="96">
        <f t="shared" si="9"/>
        <v>0</v>
      </c>
      <c r="AQ78" s="96">
        <f t="shared" si="9"/>
        <v>0</v>
      </c>
      <c r="AR78" s="96">
        <f t="shared" si="9"/>
        <v>0</v>
      </c>
      <c r="AS78" s="96">
        <f t="shared" si="9"/>
        <v>0</v>
      </c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</row>
    <row r="79" spans="1:137" s="19" customFormat="1" ht="23.1" customHeight="1" x14ac:dyDescent="0.2">
      <c r="A79" s="334" t="s">
        <v>74</v>
      </c>
      <c r="B79" s="335"/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/>
      <c r="AR79" s="335"/>
      <c r="AS79" s="336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</row>
    <row r="80" spans="1:137" s="4" customFormat="1" ht="23.1" customHeight="1" thickBot="1" x14ac:dyDescent="0.25">
      <c r="A80" s="337" t="s">
        <v>75</v>
      </c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/>
      <c r="AR80" s="338"/>
      <c r="AS80" s="339"/>
      <c r="AT80" s="311"/>
      <c r="AU80" s="311"/>
      <c r="AV80" s="311"/>
      <c r="AW80" s="311"/>
      <c r="AX80" s="311"/>
      <c r="AY80" s="311"/>
      <c r="AZ80" s="311"/>
      <c r="BA80" s="311"/>
      <c r="BB80" s="311"/>
      <c r="BC80" s="311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</row>
    <row r="81" spans="1:137" s="10" customFormat="1" ht="29.25" customHeight="1" thickBot="1" x14ac:dyDescent="0.3">
      <c r="A81" s="8">
        <v>40</v>
      </c>
      <c r="B81" s="26" t="s">
        <v>76</v>
      </c>
      <c r="C81" s="35" t="s">
        <v>73</v>
      </c>
      <c r="D81" s="44">
        <v>30</v>
      </c>
      <c r="E81" s="46">
        <v>2</v>
      </c>
      <c r="F81" s="224">
        <v>8</v>
      </c>
      <c r="G81" s="225">
        <v>1</v>
      </c>
      <c r="H81" s="225" t="s">
        <v>31</v>
      </c>
      <c r="I81" s="225">
        <v>300</v>
      </c>
      <c r="J81" s="226" t="s">
        <v>38</v>
      </c>
      <c r="K81" s="291"/>
      <c r="L81" s="193"/>
      <c r="M81" s="193"/>
      <c r="N81" s="193"/>
      <c r="O81" s="290"/>
      <c r="P81" s="227"/>
      <c r="Q81" s="228"/>
      <c r="R81" s="228"/>
      <c r="S81" s="228"/>
      <c r="T81" s="229"/>
      <c r="U81" s="188">
        <v>20</v>
      </c>
      <c r="V81" s="189">
        <v>1</v>
      </c>
      <c r="W81" s="189" t="s">
        <v>29</v>
      </c>
      <c r="X81" s="189">
        <v>25</v>
      </c>
      <c r="Y81" s="190" t="s">
        <v>38</v>
      </c>
      <c r="Z81" s="192"/>
      <c r="AA81" s="193"/>
      <c r="AB81" s="193"/>
      <c r="AC81" s="193"/>
      <c r="AD81" s="194"/>
      <c r="AE81" s="94">
        <v>2</v>
      </c>
      <c r="AF81" s="189">
        <v>0</v>
      </c>
      <c r="AG81" s="189" t="s">
        <v>31</v>
      </c>
      <c r="AH81" s="189">
        <v>300</v>
      </c>
      <c r="AI81" s="226" t="s">
        <v>38</v>
      </c>
      <c r="AJ81" s="44"/>
      <c r="AK81" s="45"/>
      <c r="AL81" s="45"/>
      <c r="AM81" s="45"/>
      <c r="AN81" s="46"/>
      <c r="AO81" s="47"/>
      <c r="AP81" s="45"/>
      <c r="AQ81" s="45"/>
      <c r="AR81" s="45"/>
      <c r="AS81" s="46"/>
      <c r="AT81" s="311"/>
      <c r="AU81" s="311"/>
      <c r="AV81" s="311"/>
      <c r="AW81" s="311"/>
      <c r="AX81" s="311"/>
      <c r="AY81" s="311"/>
      <c r="AZ81" s="311"/>
      <c r="BA81" s="311"/>
      <c r="BB81" s="311"/>
      <c r="BC81" s="311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</row>
    <row r="82" spans="1:137" s="3" customFormat="1" ht="55.5" customHeight="1" thickBot="1" x14ac:dyDescent="0.3">
      <c r="A82" s="8">
        <v>41</v>
      </c>
      <c r="B82" s="26" t="s">
        <v>77</v>
      </c>
      <c r="C82" s="34" t="s">
        <v>137</v>
      </c>
      <c r="D82" s="40">
        <v>50</v>
      </c>
      <c r="E82" s="41">
        <v>3</v>
      </c>
      <c r="F82" s="198">
        <v>8</v>
      </c>
      <c r="G82" s="199">
        <v>1</v>
      </c>
      <c r="H82" s="199" t="s">
        <v>31</v>
      </c>
      <c r="I82" s="199">
        <v>300</v>
      </c>
      <c r="J82" s="226" t="s">
        <v>38</v>
      </c>
      <c r="K82" s="38"/>
      <c r="L82" s="7"/>
      <c r="M82" s="7"/>
      <c r="N82" s="7"/>
      <c r="O82" s="39"/>
      <c r="P82" s="231"/>
      <c r="Q82" s="232"/>
      <c r="R82" s="232"/>
      <c r="S82" s="232"/>
      <c r="T82" s="233"/>
      <c r="U82" s="78">
        <v>40</v>
      </c>
      <c r="V82" s="52">
        <v>2</v>
      </c>
      <c r="W82" s="52" t="s">
        <v>29</v>
      </c>
      <c r="X82" s="52">
        <v>25</v>
      </c>
      <c r="Y82" s="77" t="s">
        <v>38</v>
      </c>
      <c r="Z82" s="40"/>
      <c r="AA82" s="7"/>
      <c r="AB82" s="7"/>
      <c r="AC82" s="7"/>
      <c r="AD82" s="41"/>
      <c r="AE82" s="94">
        <v>2</v>
      </c>
      <c r="AF82" s="189">
        <v>0</v>
      </c>
      <c r="AG82" s="189" t="s">
        <v>31</v>
      </c>
      <c r="AH82" s="189">
        <v>300</v>
      </c>
      <c r="AI82" s="226" t="s">
        <v>38</v>
      </c>
      <c r="AJ82" s="40"/>
      <c r="AK82" s="7"/>
      <c r="AL82" s="7"/>
      <c r="AM82" s="7"/>
      <c r="AN82" s="41"/>
      <c r="AO82" s="38"/>
      <c r="AP82" s="7"/>
      <c r="AQ82" s="7"/>
      <c r="AR82" s="7"/>
      <c r="AS82" s="41"/>
      <c r="AT82" s="311"/>
      <c r="AU82" s="311"/>
      <c r="AV82" s="311"/>
      <c r="AW82" s="311"/>
      <c r="AX82" s="311"/>
      <c r="AY82" s="311"/>
      <c r="AZ82" s="311"/>
      <c r="BA82" s="311"/>
      <c r="BB82" s="311"/>
      <c r="BC82" s="311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</row>
    <row r="83" spans="1:137" s="4" customFormat="1" ht="30" customHeight="1" thickBot="1" x14ac:dyDescent="0.3">
      <c r="A83" s="8">
        <v>42</v>
      </c>
      <c r="B83" s="26" t="s">
        <v>78</v>
      </c>
      <c r="C83" s="37" t="s">
        <v>127</v>
      </c>
      <c r="D83" s="40">
        <v>10</v>
      </c>
      <c r="E83" s="41">
        <v>1</v>
      </c>
      <c r="F83" s="40"/>
      <c r="G83" s="7"/>
      <c r="H83" s="7"/>
      <c r="I83" s="7"/>
      <c r="J83" s="41"/>
      <c r="K83" s="38"/>
      <c r="L83" s="7"/>
      <c r="M83" s="7"/>
      <c r="N83" s="7"/>
      <c r="O83" s="39"/>
      <c r="P83" s="40"/>
      <c r="Q83" s="7"/>
      <c r="R83" s="7"/>
      <c r="S83" s="7"/>
      <c r="T83" s="41"/>
      <c r="U83" s="78">
        <v>9</v>
      </c>
      <c r="V83" s="52">
        <v>1</v>
      </c>
      <c r="W83" s="52" t="s">
        <v>29</v>
      </c>
      <c r="X83" s="52">
        <v>25</v>
      </c>
      <c r="Y83" s="77" t="s">
        <v>38</v>
      </c>
      <c r="Z83" s="40"/>
      <c r="AA83" s="7"/>
      <c r="AB83" s="7"/>
      <c r="AC83" s="7"/>
      <c r="AD83" s="41"/>
      <c r="AE83" s="97">
        <v>1</v>
      </c>
      <c r="AF83" s="119">
        <v>0</v>
      </c>
      <c r="AG83" s="119" t="s">
        <v>31</v>
      </c>
      <c r="AH83" s="119">
        <v>300</v>
      </c>
      <c r="AI83" s="226" t="s">
        <v>38</v>
      </c>
      <c r="AJ83" s="40"/>
      <c r="AK83" s="7"/>
      <c r="AL83" s="7"/>
      <c r="AM83" s="7"/>
      <c r="AN83" s="41"/>
      <c r="AO83" s="38"/>
      <c r="AP83" s="7"/>
      <c r="AQ83" s="7"/>
      <c r="AR83" s="7"/>
      <c r="AS83" s="41"/>
      <c r="AT83" s="311"/>
      <c r="AU83" s="311"/>
      <c r="AV83" s="311"/>
      <c r="AW83" s="311"/>
      <c r="AX83" s="311"/>
      <c r="AY83" s="311"/>
      <c r="AZ83" s="311"/>
      <c r="BA83" s="311"/>
      <c r="BB83" s="311"/>
      <c r="BC83" s="311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</row>
    <row r="84" spans="1:137" s="4" customFormat="1" ht="54" customHeight="1" thickBot="1" x14ac:dyDescent="0.3">
      <c r="A84" s="8">
        <v>43</v>
      </c>
      <c r="B84" s="26" t="s">
        <v>79</v>
      </c>
      <c r="C84" s="34" t="s">
        <v>137</v>
      </c>
      <c r="D84" s="40">
        <v>40</v>
      </c>
      <c r="E84" s="41">
        <v>3</v>
      </c>
      <c r="F84" s="40"/>
      <c r="G84" s="7"/>
      <c r="H84" s="7"/>
      <c r="I84" s="7"/>
      <c r="J84" s="41"/>
      <c r="K84" s="38"/>
      <c r="L84" s="7"/>
      <c r="M84" s="7"/>
      <c r="N84" s="7"/>
      <c r="O84" s="39"/>
      <c r="P84" s="40"/>
      <c r="Q84" s="7"/>
      <c r="R84" s="7"/>
      <c r="S84" s="7"/>
      <c r="T84" s="41"/>
      <c r="U84" s="78">
        <v>38</v>
      </c>
      <c r="V84" s="52">
        <v>3</v>
      </c>
      <c r="W84" s="52" t="s">
        <v>29</v>
      </c>
      <c r="X84" s="52">
        <v>25</v>
      </c>
      <c r="Y84" s="77" t="s">
        <v>38</v>
      </c>
      <c r="Z84" s="40"/>
      <c r="AA84" s="7"/>
      <c r="AB84" s="7"/>
      <c r="AC84" s="7"/>
      <c r="AD84" s="41"/>
      <c r="AE84" s="97">
        <v>2</v>
      </c>
      <c r="AF84" s="119">
        <v>0</v>
      </c>
      <c r="AG84" s="119" t="s">
        <v>31</v>
      </c>
      <c r="AH84" s="119">
        <v>300</v>
      </c>
      <c r="AI84" s="226" t="s">
        <v>38</v>
      </c>
      <c r="AJ84" s="40"/>
      <c r="AK84" s="7"/>
      <c r="AL84" s="7"/>
      <c r="AM84" s="7"/>
      <c r="AN84" s="41"/>
      <c r="AO84" s="38"/>
      <c r="AP84" s="7"/>
      <c r="AQ84" s="7"/>
      <c r="AR84" s="7"/>
      <c r="AS84" s="4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</row>
    <row r="85" spans="1:137" ht="32.25" customHeight="1" thickBot="1" x14ac:dyDescent="0.3">
      <c r="A85" s="184">
        <v>44</v>
      </c>
      <c r="B85" s="42" t="s">
        <v>80</v>
      </c>
      <c r="C85" s="114" t="s">
        <v>73</v>
      </c>
      <c r="D85" s="244">
        <v>30</v>
      </c>
      <c r="E85" s="246">
        <v>2</v>
      </c>
      <c r="F85" s="201">
        <v>8</v>
      </c>
      <c r="G85" s="202">
        <v>1</v>
      </c>
      <c r="H85" s="202" t="s">
        <v>31</v>
      </c>
      <c r="I85" s="202">
        <v>300</v>
      </c>
      <c r="J85" s="226" t="s">
        <v>38</v>
      </c>
      <c r="K85" s="204"/>
      <c r="L85" s="205"/>
      <c r="M85" s="205"/>
      <c r="N85" s="205"/>
      <c r="O85" s="206"/>
      <c r="P85" s="231"/>
      <c r="Q85" s="232"/>
      <c r="R85" s="232"/>
      <c r="S85" s="232"/>
      <c r="T85" s="233"/>
      <c r="U85" s="90">
        <v>20</v>
      </c>
      <c r="V85" s="154">
        <v>1</v>
      </c>
      <c r="W85" s="154" t="s">
        <v>29</v>
      </c>
      <c r="X85" s="154">
        <v>25</v>
      </c>
      <c r="Y85" s="155" t="s">
        <v>38</v>
      </c>
      <c r="Z85" s="207"/>
      <c r="AA85" s="205"/>
      <c r="AB85" s="205"/>
      <c r="AC85" s="205"/>
      <c r="AD85" s="208"/>
      <c r="AE85" s="97">
        <v>2</v>
      </c>
      <c r="AF85" s="119">
        <v>0</v>
      </c>
      <c r="AG85" s="119" t="s">
        <v>31</v>
      </c>
      <c r="AH85" s="119">
        <v>300</v>
      </c>
      <c r="AI85" s="226" t="s">
        <v>38</v>
      </c>
      <c r="AJ85" s="207"/>
      <c r="AK85" s="205"/>
      <c r="AL85" s="205"/>
      <c r="AM85" s="205"/>
      <c r="AN85" s="208"/>
      <c r="AO85" s="204"/>
      <c r="AP85" s="205"/>
      <c r="AQ85" s="205"/>
      <c r="AR85" s="205"/>
      <c r="AS85" s="208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</row>
    <row r="86" spans="1:137" s="17" customFormat="1" ht="36.75" thickBot="1" x14ac:dyDescent="0.25">
      <c r="A86" s="50"/>
      <c r="B86" s="51" t="s">
        <v>81</v>
      </c>
      <c r="C86" s="51"/>
      <c r="D86" s="98">
        <f>SUM(D81:D85)</f>
        <v>160</v>
      </c>
      <c r="E86" s="98">
        <f t="shared" ref="E86:AS86" si="10">SUM(E81:E85)</f>
        <v>11</v>
      </c>
      <c r="F86" s="98">
        <f t="shared" si="10"/>
        <v>24</v>
      </c>
      <c r="G86" s="98">
        <f t="shared" si="10"/>
        <v>3</v>
      </c>
      <c r="H86" s="98">
        <f t="shared" si="10"/>
        <v>0</v>
      </c>
      <c r="I86" s="98">
        <f t="shared" si="10"/>
        <v>900</v>
      </c>
      <c r="J86" s="98">
        <f t="shared" si="10"/>
        <v>0</v>
      </c>
      <c r="K86" s="98">
        <f t="shared" si="10"/>
        <v>0</v>
      </c>
      <c r="L86" s="98">
        <f t="shared" si="10"/>
        <v>0</v>
      </c>
      <c r="M86" s="98">
        <f t="shared" si="10"/>
        <v>0</v>
      </c>
      <c r="N86" s="98">
        <f t="shared" si="10"/>
        <v>0</v>
      </c>
      <c r="O86" s="98">
        <f t="shared" si="10"/>
        <v>0</v>
      </c>
      <c r="P86" s="98">
        <f t="shared" si="10"/>
        <v>0</v>
      </c>
      <c r="Q86" s="98">
        <f t="shared" si="10"/>
        <v>0</v>
      </c>
      <c r="R86" s="98">
        <f t="shared" si="10"/>
        <v>0</v>
      </c>
      <c r="S86" s="98">
        <f t="shared" si="10"/>
        <v>0</v>
      </c>
      <c r="T86" s="98">
        <f t="shared" si="10"/>
        <v>0</v>
      </c>
      <c r="U86" s="98">
        <f t="shared" si="10"/>
        <v>127</v>
      </c>
      <c r="V86" s="98">
        <f t="shared" si="10"/>
        <v>8</v>
      </c>
      <c r="W86" s="98">
        <f t="shared" si="10"/>
        <v>0</v>
      </c>
      <c r="X86" s="98">
        <f t="shared" si="10"/>
        <v>125</v>
      </c>
      <c r="Y86" s="98">
        <f t="shared" si="10"/>
        <v>0</v>
      </c>
      <c r="Z86" s="98">
        <f t="shared" si="10"/>
        <v>0</v>
      </c>
      <c r="AA86" s="98">
        <f t="shared" si="10"/>
        <v>0</v>
      </c>
      <c r="AB86" s="98">
        <f t="shared" si="10"/>
        <v>0</v>
      </c>
      <c r="AC86" s="98">
        <f t="shared" si="10"/>
        <v>0</v>
      </c>
      <c r="AD86" s="98">
        <f t="shared" si="10"/>
        <v>0</v>
      </c>
      <c r="AE86" s="98">
        <f t="shared" si="10"/>
        <v>9</v>
      </c>
      <c r="AF86" s="98">
        <f t="shared" si="10"/>
        <v>0</v>
      </c>
      <c r="AG86" s="98">
        <f t="shared" si="10"/>
        <v>0</v>
      </c>
      <c r="AH86" s="98">
        <f t="shared" si="10"/>
        <v>1500</v>
      </c>
      <c r="AI86" s="98">
        <f t="shared" si="10"/>
        <v>0</v>
      </c>
      <c r="AJ86" s="98">
        <f t="shared" si="10"/>
        <v>0</v>
      </c>
      <c r="AK86" s="98">
        <f t="shared" si="10"/>
        <v>0</v>
      </c>
      <c r="AL86" s="98">
        <f t="shared" si="10"/>
        <v>0</v>
      </c>
      <c r="AM86" s="98">
        <f t="shared" si="10"/>
        <v>0</v>
      </c>
      <c r="AN86" s="98">
        <f t="shared" si="10"/>
        <v>0</v>
      </c>
      <c r="AO86" s="98">
        <f t="shared" si="10"/>
        <v>0</v>
      </c>
      <c r="AP86" s="98">
        <f t="shared" si="10"/>
        <v>0</v>
      </c>
      <c r="AQ86" s="98">
        <f t="shared" si="10"/>
        <v>0</v>
      </c>
      <c r="AR86" s="98">
        <f t="shared" si="10"/>
        <v>0</v>
      </c>
      <c r="AS86" s="98">
        <f t="shared" si="10"/>
        <v>0</v>
      </c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</row>
    <row r="87" spans="1:137" s="18" customFormat="1" ht="12" x14ac:dyDescent="0.2">
      <c r="A87" s="48"/>
      <c r="B87" s="49"/>
      <c r="C87" s="49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</row>
    <row r="88" spans="1:137" s="4" customFormat="1" ht="23.1" customHeight="1" thickBot="1" x14ac:dyDescent="0.25">
      <c r="A88" s="340" t="s">
        <v>82</v>
      </c>
      <c r="B88" s="341"/>
      <c r="C88" s="341"/>
      <c r="D88" s="341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41"/>
      <c r="AH88" s="341"/>
      <c r="AI88" s="341"/>
      <c r="AJ88" s="341"/>
      <c r="AK88" s="341"/>
      <c r="AL88" s="341"/>
      <c r="AM88" s="341"/>
      <c r="AN88" s="341"/>
      <c r="AO88" s="341"/>
      <c r="AP88" s="341"/>
      <c r="AQ88" s="341"/>
      <c r="AR88" s="341"/>
      <c r="AS88" s="342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</row>
    <row r="89" spans="1:137" s="10" customFormat="1" ht="35.25" customHeight="1" thickBot="1" x14ac:dyDescent="0.3">
      <c r="A89" s="8">
        <v>45</v>
      </c>
      <c r="B89" s="42" t="s">
        <v>83</v>
      </c>
      <c r="C89" s="35" t="s">
        <v>73</v>
      </c>
      <c r="D89" s="44">
        <v>30</v>
      </c>
      <c r="E89" s="46">
        <v>2</v>
      </c>
      <c r="F89" s="64">
        <v>9</v>
      </c>
      <c r="G89" s="234">
        <v>1</v>
      </c>
      <c r="H89" s="234" t="s">
        <v>31</v>
      </c>
      <c r="I89" s="234">
        <v>300</v>
      </c>
      <c r="J89" s="226" t="s">
        <v>38</v>
      </c>
      <c r="K89" s="38"/>
      <c r="L89" s="7"/>
      <c r="M89" s="7"/>
      <c r="N89" s="7"/>
      <c r="O89" s="39"/>
      <c r="P89" s="44"/>
      <c r="Q89" s="45"/>
      <c r="R89" s="45"/>
      <c r="S89" s="45"/>
      <c r="T89" s="46"/>
      <c r="U89" s="66">
        <v>20</v>
      </c>
      <c r="V89" s="67">
        <v>1</v>
      </c>
      <c r="W89" s="189" t="s">
        <v>29</v>
      </c>
      <c r="X89" s="189">
        <v>25</v>
      </c>
      <c r="Y89" s="215" t="s">
        <v>38</v>
      </c>
      <c r="Z89" s="44"/>
      <c r="AA89" s="45"/>
      <c r="AB89" s="45"/>
      <c r="AC89" s="45"/>
      <c r="AD89" s="46"/>
      <c r="AE89" s="97">
        <v>1</v>
      </c>
      <c r="AF89" s="119">
        <v>0</v>
      </c>
      <c r="AG89" s="119" t="s">
        <v>31</v>
      </c>
      <c r="AH89" s="119">
        <v>300</v>
      </c>
      <c r="AI89" s="226" t="s">
        <v>38</v>
      </c>
      <c r="AJ89" s="44"/>
      <c r="AK89" s="45"/>
      <c r="AL89" s="45"/>
      <c r="AM89" s="45"/>
      <c r="AN89" s="112"/>
      <c r="AO89" s="44"/>
      <c r="AP89" s="45"/>
      <c r="AQ89" s="45"/>
      <c r="AR89" s="45"/>
      <c r="AS89" s="46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</row>
    <row r="90" spans="1:137" s="10" customFormat="1" ht="30.75" customHeight="1" thickBot="1" x14ac:dyDescent="0.3">
      <c r="A90" s="8">
        <v>46</v>
      </c>
      <c r="B90" s="26" t="s">
        <v>84</v>
      </c>
      <c r="C90" s="37" t="s">
        <v>128</v>
      </c>
      <c r="D90" s="40">
        <v>35</v>
      </c>
      <c r="E90" s="41">
        <v>3</v>
      </c>
      <c r="F90" s="64">
        <v>10</v>
      </c>
      <c r="G90" s="234">
        <v>1</v>
      </c>
      <c r="H90" s="234" t="s">
        <v>31</v>
      </c>
      <c r="I90" s="234">
        <v>300</v>
      </c>
      <c r="J90" s="226" t="s">
        <v>38</v>
      </c>
      <c r="K90" s="7"/>
      <c r="L90" s="7"/>
      <c r="M90" s="7"/>
      <c r="N90" s="7"/>
      <c r="O90" s="39"/>
      <c r="P90" s="40"/>
      <c r="Q90" s="7"/>
      <c r="R90" s="7"/>
      <c r="S90" s="7"/>
      <c r="T90" s="41"/>
      <c r="U90" s="66">
        <v>24</v>
      </c>
      <c r="V90" s="67">
        <v>2</v>
      </c>
      <c r="W90" s="189" t="s">
        <v>29</v>
      </c>
      <c r="X90" s="189">
        <v>25</v>
      </c>
      <c r="Y90" s="215" t="s">
        <v>38</v>
      </c>
      <c r="Z90" s="38"/>
      <c r="AA90" s="7"/>
      <c r="AB90" s="7"/>
      <c r="AC90" s="7"/>
      <c r="AD90" s="39"/>
      <c r="AE90" s="66">
        <v>1</v>
      </c>
      <c r="AF90" s="145">
        <v>0</v>
      </c>
      <c r="AG90" s="145" t="s">
        <v>31</v>
      </c>
      <c r="AH90" s="145">
        <v>300</v>
      </c>
      <c r="AI90" s="226" t="s">
        <v>38</v>
      </c>
      <c r="AJ90" s="38"/>
      <c r="AK90" s="7"/>
      <c r="AL90" s="7"/>
      <c r="AM90" s="7"/>
      <c r="AN90" s="39"/>
      <c r="AO90" s="40"/>
      <c r="AP90" s="7"/>
      <c r="AQ90" s="7"/>
      <c r="AR90" s="7"/>
      <c r="AS90" s="4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</row>
    <row r="91" spans="1:137" s="10" customFormat="1" ht="28.5" customHeight="1" thickBot="1" x14ac:dyDescent="0.3">
      <c r="A91" s="8">
        <v>47</v>
      </c>
      <c r="B91" s="26" t="s">
        <v>85</v>
      </c>
      <c r="C91" s="37" t="s">
        <v>128</v>
      </c>
      <c r="D91" s="40">
        <v>30</v>
      </c>
      <c r="E91" s="41">
        <v>2</v>
      </c>
      <c r="F91" s="65">
        <v>10</v>
      </c>
      <c r="G91" s="202">
        <v>1</v>
      </c>
      <c r="H91" s="202" t="s">
        <v>31</v>
      </c>
      <c r="I91" s="202">
        <v>300</v>
      </c>
      <c r="J91" s="226" t="s">
        <v>38</v>
      </c>
      <c r="K91" s="7"/>
      <c r="L91" s="7"/>
      <c r="M91" s="7"/>
      <c r="N91" s="7"/>
      <c r="O91" s="39"/>
      <c r="P91" s="40"/>
      <c r="Q91" s="7"/>
      <c r="R91" s="7"/>
      <c r="S91" s="7"/>
      <c r="T91" s="41"/>
      <c r="U91" s="53">
        <v>19</v>
      </c>
      <c r="V91" s="52">
        <v>1</v>
      </c>
      <c r="W91" s="154" t="s">
        <v>29</v>
      </c>
      <c r="X91" s="154">
        <v>25</v>
      </c>
      <c r="Y91" s="216" t="s">
        <v>38</v>
      </c>
      <c r="Z91" s="38"/>
      <c r="AA91" s="7"/>
      <c r="AB91" s="7"/>
      <c r="AC91" s="7"/>
      <c r="AD91" s="39"/>
      <c r="AE91" s="53">
        <v>1</v>
      </c>
      <c r="AF91" s="84">
        <v>0</v>
      </c>
      <c r="AG91" s="84" t="s">
        <v>31</v>
      </c>
      <c r="AH91" s="84">
        <v>300</v>
      </c>
      <c r="AI91" s="226" t="s">
        <v>38</v>
      </c>
      <c r="AJ91" s="38"/>
      <c r="AK91" s="7"/>
      <c r="AL91" s="7"/>
      <c r="AM91" s="7"/>
      <c r="AN91" s="39"/>
      <c r="AO91" s="40"/>
      <c r="AP91" s="7"/>
      <c r="AQ91" s="7"/>
      <c r="AR91" s="7"/>
      <c r="AS91" s="41"/>
      <c r="AT91" s="311"/>
      <c r="AU91" s="311"/>
      <c r="AV91" s="311"/>
      <c r="AW91" s="311"/>
      <c r="AX91" s="311"/>
      <c r="AY91" s="311"/>
      <c r="AZ91" s="311"/>
      <c r="BA91" s="311"/>
      <c r="BB91" s="311"/>
      <c r="BC91" s="311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</row>
    <row r="92" spans="1:137" s="10" customFormat="1" ht="31.5" customHeight="1" thickBot="1" x14ac:dyDescent="0.3">
      <c r="A92" s="282">
        <v>48</v>
      </c>
      <c r="B92" s="26" t="s">
        <v>86</v>
      </c>
      <c r="C92" s="300" t="s">
        <v>134</v>
      </c>
      <c r="D92" s="297">
        <v>20</v>
      </c>
      <c r="E92" s="41">
        <v>1</v>
      </c>
      <c r="F92" s="70"/>
      <c r="G92" s="235"/>
      <c r="H92" s="235"/>
      <c r="I92" s="235"/>
      <c r="J92" s="298"/>
      <c r="K92" s="7"/>
      <c r="L92" s="7"/>
      <c r="M92" s="7"/>
      <c r="N92" s="7"/>
      <c r="O92" s="39"/>
      <c r="P92" s="40"/>
      <c r="Q92" s="7"/>
      <c r="R92" s="7"/>
      <c r="S92" s="7"/>
      <c r="T92" s="41"/>
      <c r="U92" s="53">
        <v>19</v>
      </c>
      <c r="V92" s="52">
        <v>1</v>
      </c>
      <c r="W92" s="154" t="s">
        <v>29</v>
      </c>
      <c r="X92" s="154">
        <v>25</v>
      </c>
      <c r="Y92" s="216" t="s">
        <v>38</v>
      </c>
      <c r="Z92" s="38"/>
      <c r="AA92" s="7"/>
      <c r="AB92" s="7"/>
      <c r="AC92" s="7"/>
      <c r="AD92" s="39"/>
      <c r="AE92" s="97">
        <v>1</v>
      </c>
      <c r="AF92" s="119">
        <v>0</v>
      </c>
      <c r="AG92" s="119" t="s">
        <v>31</v>
      </c>
      <c r="AH92" s="119">
        <v>300</v>
      </c>
      <c r="AI92" s="226" t="s">
        <v>38</v>
      </c>
      <c r="AJ92" s="38"/>
      <c r="AK92" s="7"/>
      <c r="AL92" s="7"/>
      <c r="AM92" s="7"/>
      <c r="AN92" s="39"/>
      <c r="AO92" s="40"/>
      <c r="AP92" s="7"/>
      <c r="AQ92" s="7"/>
      <c r="AR92" s="7"/>
      <c r="AS92" s="41"/>
      <c r="AT92" s="311"/>
      <c r="AU92" s="311"/>
      <c r="AV92" s="311"/>
      <c r="AW92" s="311"/>
      <c r="AX92" s="311"/>
      <c r="AY92" s="311"/>
      <c r="AZ92" s="311"/>
      <c r="BA92" s="311"/>
      <c r="BB92" s="311"/>
      <c r="BC92" s="311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</row>
    <row r="93" spans="1:137" s="10" customFormat="1" ht="31.5" customHeight="1" thickBot="1" x14ac:dyDescent="0.3">
      <c r="A93" s="282">
        <v>49</v>
      </c>
      <c r="B93" s="26" t="s">
        <v>87</v>
      </c>
      <c r="C93" s="300" t="s">
        <v>129</v>
      </c>
      <c r="D93" s="297">
        <v>20</v>
      </c>
      <c r="E93" s="41">
        <v>2</v>
      </c>
      <c r="F93" s="294">
        <v>5</v>
      </c>
      <c r="G93" s="295">
        <v>0</v>
      </c>
      <c r="H93" s="295" t="s">
        <v>31</v>
      </c>
      <c r="I93" s="295">
        <v>300</v>
      </c>
      <c r="J93" s="296" t="s">
        <v>38</v>
      </c>
      <c r="K93" s="7"/>
      <c r="L93" s="7"/>
      <c r="M93" s="7"/>
      <c r="N93" s="7"/>
      <c r="O93" s="39"/>
      <c r="P93" s="40"/>
      <c r="Q93" s="7"/>
      <c r="R93" s="7"/>
      <c r="S93" s="7"/>
      <c r="T93" s="41"/>
      <c r="U93" s="53">
        <v>14</v>
      </c>
      <c r="V93" s="52">
        <v>2</v>
      </c>
      <c r="W93" s="154" t="s">
        <v>29</v>
      </c>
      <c r="X93" s="154">
        <v>25</v>
      </c>
      <c r="Y93" s="216" t="s">
        <v>38</v>
      </c>
      <c r="Z93" s="38"/>
      <c r="AA93" s="7"/>
      <c r="AB93" s="7"/>
      <c r="AC93" s="7"/>
      <c r="AD93" s="39"/>
      <c r="AE93" s="292">
        <v>1</v>
      </c>
      <c r="AF93" s="293">
        <v>0</v>
      </c>
      <c r="AG93" s="293" t="s">
        <v>31</v>
      </c>
      <c r="AH93" s="293">
        <v>300</v>
      </c>
      <c r="AI93" s="226" t="s">
        <v>38</v>
      </c>
      <c r="AJ93" s="38"/>
      <c r="AK93" s="7"/>
      <c r="AL93" s="7"/>
      <c r="AM93" s="7"/>
      <c r="AN93" s="39"/>
      <c r="AO93" s="40"/>
      <c r="AP93" s="7"/>
      <c r="AQ93" s="7"/>
      <c r="AR93" s="7"/>
      <c r="AS93" s="41"/>
      <c r="AT93" s="311"/>
      <c r="AU93" s="311"/>
      <c r="AV93" s="311"/>
      <c r="AW93" s="311"/>
      <c r="AX93" s="311"/>
      <c r="AY93" s="311"/>
      <c r="AZ93" s="311"/>
      <c r="BA93" s="311"/>
      <c r="BB93" s="311"/>
      <c r="BC93" s="311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</row>
    <row r="94" spans="1:137" s="10" customFormat="1" ht="27.75" customHeight="1" thickBot="1" x14ac:dyDescent="0.3">
      <c r="A94" s="282">
        <v>50</v>
      </c>
      <c r="B94" s="306" t="s">
        <v>123</v>
      </c>
      <c r="C94" s="115" t="s">
        <v>127</v>
      </c>
      <c r="D94" s="40">
        <v>20</v>
      </c>
      <c r="E94" s="41">
        <v>1</v>
      </c>
      <c r="F94" s="65">
        <v>5</v>
      </c>
      <c r="G94" s="202">
        <v>0</v>
      </c>
      <c r="H94" s="202" t="s">
        <v>31</v>
      </c>
      <c r="I94" s="202">
        <v>300</v>
      </c>
      <c r="J94" s="226" t="s">
        <v>38</v>
      </c>
      <c r="K94" s="7"/>
      <c r="L94" s="7"/>
      <c r="M94" s="7"/>
      <c r="N94" s="7"/>
      <c r="O94" s="39"/>
      <c r="P94" s="40"/>
      <c r="Q94" s="7"/>
      <c r="R94" s="7"/>
      <c r="S94" s="7"/>
      <c r="T94" s="41"/>
      <c r="U94" s="53">
        <v>14</v>
      </c>
      <c r="V94" s="52">
        <v>1</v>
      </c>
      <c r="W94" s="154" t="s">
        <v>29</v>
      </c>
      <c r="X94" s="154">
        <v>25</v>
      </c>
      <c r="Y94" s="216" t="s">
        <v>38</v>
      </c>
      <c r="Z94" s="38"/>
      <c r="AA94" s="7"/>
      <c r="AB94" s="7"/>
      <c r="AC94" s="7"/>
      <c r="AD94" s="39"/>
      <c r="AE94" s="53">
        <v>1</v>
      </c>
      <c r="AF94" s="84">
        <v>0</v>
      </c>
      <c r="AG94" s="84" t="s">
        <v>31</v>
      </c>
      <c r="AH94" s="84">
        <v>300</v>
      </c>
      <c r="AI94" s="226" t="s">
        <v>38</v>
      </c>
      <c r="AJ94" s="38"/>
      <c r="AK94" s="7"/>
      <c r="AL94" s="7"/>
      <c r="AM94" s="7"/>
      <c r="AN94" s="39"/>
      <c r="AO94" s="40"/>
      <c r="AP94" s="7"/>
      <c r="AQ94" s="7"/>
      <c r="AR94" s="7"/>
      <c r="AS94" s="4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</row>
    <row r="95" spans="1:137" s="20" customFormat="1" ht="24.75" thickBot="1" x14ac:dyDescent="0.25">
      <c r="A95" s="61"/>
      <c r="B95" s="62" t="s">
        <v>88</v>
      </c>
      <c r="C95" s="62"/>
      <c r="D95" s="103">
        <f t="shared" ref="D95:AS95" si="11">SUM(D89:D94)</f>
        <v>155</v>
      </c>
      <c r="E95" s="103">
        <f t="shared" si="11"/>
        <v>11</v>
      </c>
      <c r="F95" s="103">
        <f t="shared" si="11"/>
        <v>39</v>
      </c>
      <c r="G95" s="103">
        <f t="shared" si="11"/>
        <v>3</v>
      </c>
      <c r="H95" s="103">
        <f t="shared" si="11"/>
        <v>0</v>
      </c>
      <c r="I95" s="103">
        <f t="shared" si="11"/>
        <v>1500</v>
      </c>
      <c r="J95" s="103">
        <f t="shared" si="11"/>
        <v>0</v>
      </c>
      <c r="K95" s="103">
        <f t="shared" si="11"/>
        <v>0</v>
      </c>
      <c r="L95" s="103">
        <f t="shared" si="11"/>
        <v>0</v>
      </c>
      <c r="M95" s="103">
        <f t="shared" si="11"/>
        <v>0</v>
      </c>
      <c r="N95" s="103">
        <f t="shared" si="11"/>
        <v>0</v>
      </c>
      <c r="O95" s="103">
        <f t="shared" si="11"/>
        <v>0</v>
      </c>
      <c r="P95" s="103">
        <f t="shared" si="11"/>
        <v>0</v>
      </c>
      <c r="Q95" s="103">
        <f t="shared" si="11"/>
        <v>0</v>
      </c>
      <c r="R95" s="103">
        <f t="shared" si="11"/>
        <v>0</v>
      </c>
      <c r="S95" s="103">
        <f t="shared" si="11"/>
        <v>0</v>
      </c>
      <c r="T95" s="103">
        <f t="shared" si="11"/>
        <v>0</v>
      </c>
      <c r="U95" s="103">
        <f t="shared" si="11"/>
        <v>110</v>
      </c>
      <c r="V95" s="103">
        <f t="shared" si="11"/>
        <v>8</v>
      </c>
      <c r="W95" s="103">
        <f t="shared" si="11"/>
        <v>0</v>
      </c>
      <c r="X95" s="103">
        <f t="shared" si="11"/>
        <v>150</v>
      </c>
      <c r="Y95" s="103">
        <f t="shared" si="11"/>
        <v>0</v>
      </c>
      <c r="Z95" s="103">
        <f t="shared" si="11"/>
        <v>0</v>
      </c>
      <c r="AA95" s="103">
        <f t="shared" si="11"/>
        <v>0</v>
      </c>
      <c r="AB95" s="103">
        <f t="shared" si="11"/>
        <v>0</v>
      </c>
      <c r="AC95" s="103">
        <f t="shared" si="11"/>
        <v>0</v>
      </c>
      <c r="AD95" s="103">
        <f t="shared" si="11"/>
        <v>0</v>
      </c>
      <c r="AE95" s="103">
        <f t="shared" si="11"/>
        <v>6</v>
      </c>
      <c r="AF95" s="103">
        <f t="shared" si="11"/>
        <v>0</v>
      </c>
      <c r="AG95" s="103">
        <f t="shared" si="11"/>
        <v>0</v>
      </c>
      <c r="AH95" s="103">
        <f t="shared" si="11"/>
        <v>1800</v>
      </c>
      <c r="AI95" s="103">
        <f t="shared" si="11"/>
        <v>0</v>
      </c>
      <c r="AJ95" s="103">
        <f t="shared" si="11"/>
        <v>0</v>
      </c>
      <c r="AK95" s="103">
        <f t="shared" si="11"/>
        <v>0</v>
      </c>
      <c r="AL95" s="103">
        <f t="shared" si="11"/>
        <v>0</v>
      </c>
      <c r="AM95" s="103">
        <f t="shared" si="11"/>
        <v>0</v>
      </c>
      <c r="AN95" s="103">
        <f t="shared" si="11"/>
        <v>0</v>
      </c>
      <c r="AO95" s="103">
        <f t="shared" si="11"/>
        <v>0</v>
      </c>
      <c r="AP95" s="103">
        <f t="shared" si="11"/>
        <v>0</v>
      </c>
      <c r="AQ95" s="103">
        <f t="shared" si="11"/>
        <v>0</v>
      </c>
      <c r="AR95" s="103">
        <f t="shared" si="11"/>
        <v>0</v>
      </c>
      <c r="AS95" s="236">
        <f t="shared" si="11"/>
        <v>0</v>
      </c>
      <c r="AT95" s="311"/>
      <c r="AU95" s="311"/>
      <c r="AV95" s="311"/>
      <c r="AW95" s="311"/>
      <c r="AX95" s="311"/>
      <c r="AY95" s="311"/>
      <c r="AZ95" s="311"/>
      <c r="BA95" s="311"/>
      <c r="BB95" s="311"/>
      <c r="BC95" s="311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</row>
    <row r="96" spans="1:137" x14ac:dyDescent="0.25">
      <c r="A96" s="316"/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8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</row>
    <row r="97" spans="1:137" s="4" customFormat="1" ht="13.5" customHeight="1" thickBot="1" x14ac:dyDescent="0.25">
      <c r="A97" s="369" t="s">
        <v>89</v>
      </c>
      <c r="B97" s="370"/>
      <c r="C97" s="371"/>
      <c r="D97" s="422"/>
      <c r="E97" s="423"/>
      <c r="F97" s="423"/>
      <c r="G97" s="423"/>
      <c r="H97" s="423"/>
      <c r="I97" s="423"/>
      <c r="J97" s="423"/>
      <c r="K97" s="423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423"/>
      <c r="W97" s="423"/>
      <c r="X97" s="423"/>
      <c r="Y97" s="423"/>
      <c r="Z97" s="423"/>
      <c r="AA97" s="423"/>
      <c r="AB97" s="423"/>
      <c r="AC97" s="423"/>
      <c r="AD97" s="423"/>
      <c r="AE97" s="423"/>
      <c r="AF97" s="423"/>
      <c r="AG97" s="423"/>
      <c r="AH97" s="423"/>
      <c r="AI97" s="423"/>
      <c r="AJ97" s="423"/>
      <c r="AK97" s="423"/>
      <c r="AL97" s="423"/>
      <c r="AM97" s="423"/>
      <c r="AN97" s="423"/>
      <c r="AO97" s="423"/>
      <c r="AP97" s="423"/>
      <c r="AQ97" s="423"/>
      <c r="AR97" s="423"/>
      <c r="AS97" s="424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</row>
    <row r="98" spans="1:137" s="4" customFormat="1" ht="22.5" customHeight="1" x14ac:dyDescent="0.2">
      <c r="A98" s="323" t="s">
        <v>81</v>
      </c>
      <c r="B98" s="324"/>
      <c r="C98" s="427"/>
      <c r="D98" s="126">
        <f>D78+D86</f>
        <v>440</v>
      </c>
      <c r="E98" s="127">
        <f>E78+E86</f>
        <v>30</v>
      </c>
      <c r="F98" s="127">
        <f t="shared" ref="F98:AS98" si="12">F78+F86</f>
        <v>87</v>
      </c>
      <c r="G98" s="127">
        <f t="shared" si="12"/>
        <v>13</v>
      </c>
      <c r="H98" s="127">
        <f t="shared" si="12"/>
        <v>0</v>
      </c>
      <c r="I98" s="127">
        <f t="shared" si="12"/>
        <v>3000</v>
      </c>
      <c r="J98" s="127">
        <f t="shared" si="12"/>
        <v>0</v>
      </c>
      <c r="K98" s="127">
        <f t="shared" si="12"/>
        <v>0</v>
      </c>
      <c r="L98" s="127">
        <f t="shared" si="12"/>
        <v>0</v>
      </c>
      <c r="M98" s="127">
        <f t="shared" si="12"/>
        <v>0</v>
      </c>
      <c r="N98" s="127">
        <f t="shared" si="12"/>
        <v>0</v>
      </c>
      <c r="O98" s="127">
        <f t="shared" si="12"/>
        <v>0</v>
      </c>
      <c r="P98" s="127">
        <f t="shared" si="12"/>
        <v>0</v>
      </c>
      <c r="Q98" s="127">
        <f t="shared" si="12"/>
        <v>0</v>
      </c>
      <c r="R98" s="127">
        <f t="shared" si="12"/>
        <v>0</v>
      </c>
      <c r="S98" s="127">
        <f t="shared" si="12"/>
        <v>0</v>
      </c>
      <c r="T98" s="127">
        <f t="shared" si="12"/>
        <v>0</v>
      </c>
      <c r="U98" s="127">
        <f t="shared" si="12"/>
        <v>331</v>
      </c>
      <c r="V98" s="127">
        <f t="shared" si="12"/>
        <v>17</v>
      </c>
      <c r="W98" s="127">
        <f t="shared" si="12"/>
        <v>0</v>
      </c>
      <c r="X98" s="127">
        <f t="shared" si="12"/>
        <v>300</v>
      </c>
      <c r="Y98" s="127">
        <f t="shared" si="12"/>
        <v>0</v>
      </c>
      <c r="Z98" s="127">
        <f t="shared" si="12"/>
        <v>0</v>
      </c>
      <c r="AA98" s="127">
        <f t="shared" si="12"/>
        <v>0</v>
      </c>
      <c r="AB98" s="127">
        <f t="shared" si="12"/>
        <v>0</v>
      </c>
      <c r="AC98" s="127">
        <f t="shared" si="12"/>
        <v>0</v>
      </c>
      <c r="AD98" s="127">
        <f t="shared" si="12"/>
        <v>0</v>
      </c>
      <c r="AE98" s="127">
        <f t="shared" si="12"/>
        <v>22</v>
      </c>
      <c r="AF98" s="127">
        <f t="shared" si="12"/>
        <v>0</v>
      </c>
      <c r="AG98" s="127">
        <f t="shared" si="12"/>
        <v>0</v>
      </c>
      <c r="AH98" s="127">
        <f t="shared" si="12"/>
        <v>3600</v>
      </c>
      <c r="AI98" s="127">
        <f t="shared" si="12"/>
        <v>0</v>
      </c>
      <c r="AJ98" s="127">
        <f t="shared" si="12"/>
        <v>0</v>
      </c>
      <c r="AK98" s="127">
        <f t="shared" si="12"/>
        <v>0</v>
      </c>
      <c r="AL98" s="127">
        <f t="shared" si="12"/>
        <v>0</v>
      </c>
      <c r="AM98" s="127">
        <f t="shared" si="12"/>
        <v>0</v>
      </c>
      <c r="AN98" s="127">
        <f t="shared" si="12"/>
        <v>0</v>
      </c>
      <c r="AO98" s="127">
        <f t="shared" si="12"/>
        <v>0</v>
      </c>
      <c r="AP98" s="127">
        <f t="shared" si="12"/>
        <v>0</v>
      </c>
      <c r="AQ98" s="127">
        <f t="shared" si="12"/>
        <v>0</v>
      </c>
      <c r="AR98" s="127">
        <f t="shared" si="12"/>
        <v>0</v>
      </c>
      <c r="AS98" s="128">
        <f t="shared" si="12"/>
        <v>0</v>
      </c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</row>
    <row r="99" spans="1:137" ht="19.5" customHeight="1" thickBot="1" x14ac:dyDescent="0.3">
      <c r="A99" s="425" t="s">
        <v>82</v>
      </c>
      <c r="B99" s="425"/>
      <c r="C99" s="426"/>
      <c r="D99" s="129">
        <f t="shared" ref="D99:AS99" si="13">D78+D95</f>
        <v>435</v>
      </c>
      <c r="E99" s="130">
        <f t="shared" si="13"/>
        <v>30</v>
      </c>
      <c r="F99" s="130">
        <f t="shared" si="13"/>
        <v>102</v>
      </c>
      <c r="G99" s="130">
        <f t="shared" si="13"/>
        <v>13</v>
      </c>
      <c r="H99" s="130">
        <f t="shared" si="13"/>
        <v>0</v>
      </c>
      <c r="I99" s="130">
        <f t="shared" si="13"/>
        <v>3600</v>
      </c>
      <c r="J99" s="130">
        <f t="shared" si="13"/>
        <v>0</v>
      </c>
      <c r="K99" s="130">
        <f t="shared" si="13"/>
        <v>0</v>
      </c>
      <c r="L99" s="130">
        <f t="shared" si="13"/>
        <v>0</v>
      </c>
      <c r="M99" s="130">
        <f t="shared" si="13"/>
        <v>0</v>
      </c>
      <c r="N99" s="130">
        <f t="shared" si="13"/>
        <v>0</v>
      </c>
      <c r="O99" s="130">
        <f t="shared" si="13"/>
        <v>0</v>
      </c>
      <c r="P99" s="130">
        <f t="shared" si="13"/>
        <v>0</v>
      </c>
      <c r="Q99" s="130">
        <f t="shared" si="13"/>
        <v>0</v>
      </c>
      <c r="R99" s="130">
        <f t="shared" si="13"/>
        <v>0</v>
      </c>
      <c r="S99" s="130">
        <f t="shared" si="13"/>
        <v>0</v>
      </c>
      <c r="T99" s="130">
        <f t="shared" si="13"/>
        <v>0</v>
      </c>
      <c r="U99" s="130">
        <f t="shared" si="13"/>
        <v>314</v>
      </c>
      <c r="V99" s="130">
        <f t="shared" si="13"/>
        <v>17</v>
      </c>
      <c r="W99" s="130">
        <f t="shared" si="13"/>
        <v>0</v>
      </c>
      <c r="X99" s="130">
        <f t="shared" si="13"/>
        <v>325</v>
      </c>
      <c r="Y99" s="130">
        <f t="shared" si="13"/>
        <v>0</v>
      </c>
      <c r="Z99" s="130">
        <f t="shared" si="13"/>
        <v>0</v>
      </c>
      <c r="AA99" s="130">
        <f t="shared" si="13"/>
        <v>0</v>
      </c>
      <c r="AB99" s="130">
        <f t="shared" si="13"/>
        <v>0</v>
      </c>
      <c r="AC99" s="130">
        <f t="shared" si="13"/>
        <v>0</v>
      </c>
      <c r="AD99" s="130">
        <f t="shared" si="13"/>
        <v>0</v>
      </c>
      <c r="AE99" s="130">
        <f t="shared" si="13"/>
        <v>19</v>
      </c>
      <c r="AF99" s="130">
        <f t="shared" si="13"/>
        <v>0</v>
      </c>
      <c r="AG99" s="130">
        <f t="shared" si="13"/>
        <v>0</v>
      </c>
      <c r="AH99" s="130">
        <f t="shared" si="13"/>
        <v>3900</v>
      </c>
      <c r="AI99" s="130">
        <f t="shared" si="13"/>
        <v>0</v>
      </c>
      <c r="AJ99" s="130">
        <f t="shared" si="13"/>
        <v>0</v>
      </c>
      <c r="AK99" s="130">
        <f t="shared" si="13"/>
        <v>0</v>
      </c>
      <c r="AL99" s="130">
        <f t="shared" si="13"/>
        <v>0</v>
      </c>
      <c r="AM99" s="130">
        <f t="shared" si="13"/>
        <v>0</v>
      </c>
      <c r="AN99" s="130">
        <f t="shared" si="13"/>
        <v>0</v>
      </c>
      <c r="AO99" s="130">
        <f t="shared" si="13"/>
        <v>0</v>
      </c>
      <c r="AP99" s="130">
        <f t="shared" si="13"/>
        <v>0</v>
      </c>
      <c r="AQ99" s="130">
        <f t="shared" si="13"/>
        <v>0</v>
      </c>
      <c r="AR99" s="130">
        <f t="shared" si="13"/>
        <v>0</v>
      </c>
      <c r="AS99" s="131">
        <f t="shared" si="13"/>
        <v>0</v>
      </c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</row>
    <row r="100" spans="1:137" ht="19.5" customHeight="1" x14ac:dyDescent="0.25">
      <c r="A100" s="320" t="s">
        <v>90</v>
      </c>
      <c r="B100" s="321"/>
      <c r="C100" s="322"/>
      <c r="D100" s="138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</row>
    <row r="101" spans="1:137" ht="19.5" customHeight="1" x14ac:dyDescent="0.25">
      <c r="A101" s="323" t="s">
        <v>81</v>
      </c>
      <c r="B101" s="324"/>
      <c r="C101" s="325"/>
      <c r="D101" s="21">
        <v>3</v>
      </c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</row>
    <row r="102" spans="1:137" ht="19.5" customHeight="1" x14ac:dyDescent="0.25">
      <c r="A102" s="326" t="s">
        <v>82</v>
      </c>
      <c r="B102" s="326"/>
      <c r="C102" s="327"/>
      <c r="D102" s="21">
        <v>3</v>
      </c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</row>
    <row r="103" spans="1:137" ht="15.75" thickBot="1" x14ac:dyDescent="0.3">
      <c r="A103" s="319"/>
      <c r="B103" s="319"/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</row>
    <row r="104" spans="1:137" s="1" customFormat="1" ht="15.75" thickBot="1" x14ac:dyDescent="0.3">
      <c r="A104" s="352" t="s">
        <v>7</v>
      </c>
      <c r="B104" s="355" t="s">
        <v>8</v>
      </c>
      <c r="C104" s="358" t="s">
        <v>9</v>
      </c>
      <c r="D104" s="361" t="s">
        <v>10</v>
      </c>
      <c r="E104" s="352" t="s">
        <v>11</v>
      </c>
      <c r="F104" s="411" t="s">
        <v>91</v>
      </c>
      <c r="G104" s="412"/>
      <c r="H104" s="412"/>
      <c r="I104" s="412"/>
      <c r="J104" s="412"/>
      <c r="K104" s="412"/>
      <c r="L104" s="412"/>
      <c r="M104" s="412"/>
      <c r="N104" s="412"/>
      <c r="O104" s="412"/>
      <c r="P104" s="412"/>
      <c r="Q104" s="412"/>
      <c r="R104" s="412"/>
      <c r="S104" s="412"/>
      <c r="T104" s="412"/>
      <c r="U104" s="412"/>
      <c r="V104" s="412"/>
      <c r="W104" s="412"/>
      <c r="X104" s="412"/>
      <c r="Y104" s="412"/>
      <c r="Z104" s="412"/>
      <c r="AA104" s="412"/>
      <c r="AB104" s="412"/>
      <c r="AC104" s="412"/>
      <c r="AD104" s="412"/>
      <c r="AE104" s="412"/>
      <c r="AF104" s="412"/>
      <c r="AG104" s="412"/>
      <c r="AH104" s="412"/>
      <c r="AI104" s="412"/>
      <c r="AJ104" s="412"/>
      <c r="AK104" s="412"/>
      <c r="AL104" s="412"/>
      <c r="AM104" s="412"/>
      <c r="AN104" s="412"/>
      <c r="AO104" s="412"/>
      <c r="AP104" s="412"/>
      <c r="AQ104" s="412"/>
      <c r="AR104" s="412"/>
      <c r="AS104" s="413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</row>
    <row r="105" spans="1:137" ht="15.75" thickBot="1" x14ac:dyDescent="0.3">
      <c r="A105" s="353"/>
      <c r="B105" s="356"/>
      <c r="C105" s="359"/>
      <c r="D105" s="362"/>
      <c r="E105" s="353"/>
      <c r="F105" s="349" t="s">
        <v>13</v>
      </c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0"/>
      <c r="AH105" s="350"/>
      <c r="AI105" s="351"/>
      <c r="AJ105" s="349" t="s">
        <v>14</v>
      </c>
      <c r="AK105" s="350"/>
      <c r="AL105" s="350"/>
      <c r="AM105" s="350"/>
      <c r="AN105" s="350"/>
      <c r="AO105" s="350"/>
      <c r="AP105" s="350"/>
      <c r="AQ105" s="350"/>
      <c r="AR105" s="350"/>
      <c r="AS105" s="351"/>
    </row>
    <row r="106" spans="1:137" ht="15.75" thickBot="1" x14ac:dyDescent="0.3">
      <c r="A106" s="353"/>
      <c r="B106" s="356"/>
      <c r="C106" s="359"/>
      <c r="D106" s="362"/>
      <c r="E106" s="353"/>
      <c r="F106" s="349" t="s">
        <v>15</v>
      </c>
      <c r="G106" s="350"/>
      <c r="H106" s="350"/>
      <c r="I106" s="350"/>
      <c r="J106" s="351"/>
      <c r="K106" s="349" t="s">
        <v>16</v>
      </c>
      <c r="L106" s="350"/>
      <c r="M106" s="350"/>
      <c r="N106" s="350"/>
      <c r="O106" s="351"/>
      <c r="P106" s="349" t="s">
        <v>17</v>
      </c>
      <c r="Q106" s="350"/>
      <c r="R106" s="350"/>
      <c r="S106" s="350"/>
      <c r="T106" s="351"/>
      <c r="U106" s="349" t="s">
        <v>18</v>
      </c>
      <c r="V106" s="350"/>
      <c r="W106" s="350"/>
      <c r="X106" s="350"/>
      <c r="Y106" s="351"/>
      <c r="Z106" s="349" t="s">
        <v>19</v>
      </c>
      <c r="AA106" s="350"/>
      <c r="AB106" s="350"/>
      <c r="AC106" s="350"/>
      <c r="AD106" s="351"/>
      <c r="AE106" s="349" t="s">
        <v>20</v>
      </c>
      <c r="AF106" s="350"/>
      <c r="AG106" s="350"/>
      <c r="AH106" s="350"/>
      <c r="AI106" s="351"/>
      <c r="AJ106" s="349" t="s">
        <v>21</v>
      </c>
      <c r="AK106" s="350"/>
      <c r="AL106" s="350"/>
      <c r="AM106" s="350"/>
      <c r="AN106" s="351"/>
      <c r="AO106" s="349" t="s">
        <v>22</v>
      </c>
      <c r="AP106" s="350"/>
      <c r="AQ106" s="350"/>
      <c r="AR106" s="350"/>
      <c r="AS106" s="351"/>
    </row>
    <row r="107" spans="1:137" ht="15.75" thickBot="1" x14ac:dyDescent="0.3">
      <c r="A107" s="354"/>
      <c r="B107" s="357"/>
      <c r="C107" s="360"/>
      <c r="D107" s="363"/>
      <c r="E107" s="364"/>
      <c r="F107" s="288" t="s">
        <v>23</v>
      </c>
      <c r="G107" s="288" t="s">
        <v>11</v>
      </c>
      <c r="H107" s="288" t="s">
        <v>24</v>
      </c>
      <c r="I107" s="288" t="s">
        <v>25</v>
      </c>
      <c r="J107" s="288" t="s">
        <v>26</v>
      </c>
      <c r="K107" s="288" t="s">
        <v>23</v>
      </c>
      <c r="L107" s="288" t="s">
        <v>11</v>
      </c>
      <c r="M107" s="288" t="s">
        <v>24</v>
      </c>
      <c r="N107" s="288" t="s">
        <v>25</v>
      </c>
      <c r="O107" s="288" t="s">
        <v>26</v>
      </c>
      <c r="P107" s="288" t="s">
        <v>23</v>
      </c>
      <c r="Q107" s="288" t="s">
        <v>11</v>
      </c>
      <c r="R107" s="288" t="s">
        <v>24</v>
      </c>
      <c r="S107" s="288" t="s">
        <v>25</v>
      </c>
      <c r="T107" s="288" t="s">
        <v>26</v>
      </c>
      <c r="U107" s="288" t="s">
        <v>23</v>
      </c>
      <c r="V107" s="288" t="s">
        <v>11</v>
      </c>
      <c r="W107" s="288" t="s">
        <v>24</v>
      </c>
      <c r="X107" s="288" t="s">
        <v>25</v>
      </c>
      <c r="Y107" s="288" t="s">
        <v>26</v>
      </c>
      <c r="Z107" s="288" t="s">
        <v>23</v>
      </c>
      <c r="AA107" s="288" t="s">
        <v>11</v>
      </c>
      <c r="AB107" s="288" t="s">
        <v>24</v>
      </c>
      <c r="AC107" s="288" t="s">
        <v>25</v>
      </c>
      <c r="AD107" s="288" t="s">
        <v>26</v>
      </c>
      <c r="AE107" s="288" t="s">
        <v>23</v>
      </c>
      <c r="AF107" s="288" t="s">
        <v>11</v>
      </c>
      <c r="AG107" s="288" t="s">
        <v>24</v>
      </c>
      <c r="AH107" s="288" t="s">
        <v>25</v>
      </c>
      <c r="AI107" s="288" t="s">
        <v>26</v>
      </c>
      <c r="AJ107" s="288" t="s">
        <v>23</v>
      </c>
      <c r="AK107" s="288" t="s">
        <v>11</v>
      </c>
      <c r="AL107" s="288" t="s">
        <v>24</v>
      </c>
      <c r="AM107" s="288" t="s">
        <v>25</v>
      </c>
      <c r="AN107" s="288" t="s">
        <v>26</v>
      </c>
      <c r="AO107" s="288" t="s">
        <v>23</v>
      </c>
      <c r="AP107" s="288" t="s">
        <v>11</v>
      </c>
      <c r="AQ107" s="288" t="s">
        <v>24</v>
      </c>
      <c r="AR107" s="288" t="s">
        <v>25</v>
      </c>
      <c r="AS107" s="288" t="s">
        <v>26</v>
      </c>
    </row>
    <row r="108" spans="1:137" s="15" customFormat="1" ht="13.5" thickBot="1" x14ac:dyDescent="0.25">
      <c r="A108" s="9">
        <v>51</v>
      </c>
      <c r="B108" s="13" t="s">
        <v>60</v>
      </c>
      <c r="C108" s="37" t="s">
        <v>129</v>
      </c>
      <c r="D108" s="252">
        <v>20</v>
      </c>
      <c r="E108" s="238">
        <v>2</v>
      </c>
      <c r="F108" s="167"/>
      <c r="G108" s="9"/>
      <c r="H108" s="9"/>
      <c r="I108" s="9"/>
      <c r="J108" s="168"/>
      <c r="K108" s="99"/>
      <c r="L108" s="237"/>
      <c r="M108" s="237"/>
      <c r="N108" s="237"/>
      <c r="O108" s="238"/>
      <c r="P108" s="167"/>
      <c r="Q108" s="9"/>
      <c r="R108" s="9"/>
      <c r="S108" s="9"/>
      <c r="T108" s="168"/>
      <c r="U108" s="99"/>
      <c r="V108" s="237"/>
      <c r="W108" s="237"/>
      <c r="X108" s="237"/>
      <c r="Y108" s="238"/>
      <c r="Z108" s="167"/>
      <c r="AA108" s="9"/>
      <c r="AB108" s="9"/>
      <c r="AC108" s="9"/>
      <c r="AD108" s="168"/>
      <c r="AE108" s="99"/>
      <c r="AF108" s="237"/>
      <c r="AG108" s="237"/>
      <c r="AH108" s="237"/>
      <c r="AI108" s="238"/>
      <c r="AJ108" s="167"/>
      <c r="AK108" s="9"/>
      <c r="AL108" s="9"/>
      <c r="AM108" s="9"/>
      <c r="AN108" s="168"/>
      <c r="AO108" s="169">
        <v>20</v>
      </c>
      <c r="AP108" s="170">
        <v>2</v>
      </c>
      <c r="AQ108" s="170" t="s">
        <v>29</v>
      </c>
      <c r="AR108" s="170">
        <v>5</v>
      </c>
      <c r="AS108" s="171" t="s">
        <v>38</v>
      </c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</row>
    <row r="109" spans="1:137" x14ac:dyDescent="0.25">
      <c r="A109" s="435" t="s">
        <v>27</v>
      </c>
      <c r="B109" s="436"/>
      <c r="C109" s="436"/>
      <c r="D109" s="436"/>
      <c r="E109" s="436"/>
      <c r="F109" s="436"/>
      <c r="G109" s="436"/>
      <c r="H109" s="436"/>
      <c r="I109" s="436"/>
      <c r="J109" s="436"/>
      <c r="K109" s="436"/>
      <c r="L109" s="436"/>
      <c r="M109" s="436"/>
      <c r="N109" s="436"/>
      <c r="O109" s="436"/>
      <c r="P109" s="436"/>
      <c r="Q109" s="436"/>
      <c r="R109" s="436"/>
      <c r="S109" s="436"/>
      <c r="T109" s="436"/>
      <c r="U109" s="436"/>
      <c r="V109" s="436"/>
      <c r="W109" s="436"/>
      <c r="X109" s="436"/>
      <c r="Y109" s="436"/>
      <c r="Z109" s="436"/>
      <c r="AA109" s="436"/>
      <c r="AB109" s="436"/>
      <c r="AC109" s="436"/>
      <c r="AD109" s="436"/>
      <c r="AE109" s="436"/>
      <c r="AF109" s="436"/>
      <c r="AG109" s="436"/>
      <c r="AH109" s="436"/>
      <c r="AI109" s="436"/>
      <c r="AJ109" s="436"/>
      <c r="AK109" s="436"/>
      <c r="AL109" s="436"/>
      <c r="AM109" s="436"/>
      <c r="AN109" s="436"/>
      <c r="AO109" s="436"/>
      <c r="AP109" s="436"/>
      <c r="AQ109" s="436"/>
      <c r="AR109" s="436"/>
      <c r="AS109" s="437"/>
    </row>
    <row r="110" spans="1:137" s="11" customFormat="1" ht="27" customHeight="1" x14ac:dyDescent="0.25">
      <c r="A110" s="100">
        <v>52</v>
      </c>
      <c r="B110" s="12" t="s">
        <v>92</v>
      </c>
      <c r="C110" s="115" t="s">
        <v>127</v>
      </c>
      <c r="D110" s="100">
        <v>0</v>
      </c>
      <c r="E110" s="100">
        <v>10</v>
      </c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</row>
    <row r="111" spans="1:137" x14ac:dyDescent="0.25">
      <c r="A111" s="438" t="s">
        <v>93</v>
      </c>
      <c r="B111" s="439"/>
      <c r="C111" s="440"/>
      <c r="D111" s="22">
        <f>D110</f>
        <v>0</v>
      </c>
      <c r="E111" s="23">
        <f>E110</f>
        <v>10</v>
      </c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137" s="4" customFormat="1" ht="23.1" customHeight="1" thickBot="1" x14ac:dyDescent="0.25">
      <c r="A112" s="343" t="s">
        <v>40</v>
      </c>
      <c r="B112" s="344"/>
      <c r="C112" s="344"/>
      <c r="D112" s="344"/>
      <c r="E112" s="344"/>
      <c r="F112" s="344"/>
      <c r="G112" s="344"/>
      <c r="H112" s="344"/>
      <c r="I112" s="344"/>
      <c r="J112" s="344"/>
      <c r="K112" s="344"/>
      <c r="L112" s="344"/>
      <c r="M112" s="344"/>
      <c r="N112" s="344"/>
      <c r="O112" s="344"/>
      <c r="P112" s="344"/>
      <c r="Q112" s="344"/>
      <c r="R112" s="344"/>
      <c r="S112" s="344"/>
      <c r="T112" s="344"/>
      <c r="U112" s="344"/>
      <c r="V112" s="344"/>
      <c r="W112" s="344"/>
      <c r="X112" s="344"/>
      <c r="Y112" s="344"/>
      <c r="Z112" s="344"/>
      <c r="AA112" s="344"/>
      <c r="AB112" s="344"/>
      <c r="AC112" s="344"/>
      <c r="AD112" s="344"/>
      <c r="AE112" s="344"/>
      <c r="AF112" s="344"/>
      <c r="AG112" s="344"/>
      <c r="AH112" s="344"/>
      <c r="AI112" s="344"/>
      <c r="AJ112" s="344"/>
      <c r="AK112" s="344"/>
      <c r="AL112" s="344"/>
      <c r="AM112" s="344"/>
      <c r="AN112" s="344"/>
      <c r="AO112" s="344"/>
      <c r="AP112" s="344"/>
      <c r="AQ112" s="344"/>
      <c r="AR112" s="344"/>
      <c r="AS112" s="345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</row>
    <row r="113" spans="1:137" ht="27" thickBot="1" x14ac:dyDescent="0.3">
      <c r="A113" s="274">
        <v>53</v>
      </c>
      <c r="B113" s="16" t="s">
        <v>94</v>
      </c>
      <c r="C113" s="69" t="s">
        <v>73</v>
      </c>
      <c r="D113" s="227">
        <v>30</v>
      </c>
      <c r="E113" s="157">
        <v>2</v>
      </c>
      <c r="F113" s="224">
        <v>8</v>
      </c>
      <c r="G113" s="225">
        <v>1</v>
      </c>
      <c r="H113" s="225" t="s">
        <v>31</v>
      </c>
      <c r="I113" s="225">
        <v>300</v>
      </c>
      <c r="J113" s="226" t="s">
        <v>30</v>
      </c>
      <c r="K113" s="291"/>
      <c r="L113" s="193"/>
      <c r="M113" s="193"/>
      <c r="N113" s="193"/>
      <c r="O113" s="290"/>
      <c r="P113" s="192"/>
      <c r="Q113" s="193"/>
      <c r="R113" s="193"/>
      <c r="S113" s="193"/>
      <c r="T113" s="194"/>
      <c r="U113" s="101">
        <v>20</v>
      </c>
      <c r="V113" s="67">
        <v>1</v>
      </c>
      <c r="W113" s="189" t="s">
        <v>29</v>
      </c>
      <c r="X113" s="189">
        <v>25</v>
      </c>
      <c r="Y113" s="190" t="s">
        <v>30</v>
      </c>
      <c r="Z113" s="44"/>
      <c r="AA113" s="45"/>
      <c r="AB113" s="45"/>
      <c r="AC113" s="45"/>
      <c r="AD113" s="46"/>
      <c r="AE113" s="101">
        <v>2</v>
      </c>
      <c r="AF113" s="119">
        <v>0</v>
      </c>
      <c r="AG113" s="119" t="s">
        <v>31</v>
      </c>
      <c r="AH113" s="119">
        <v>300</v>
      </c>
      <c r="AI113" s="239" t="s">
        <v>30</v>
      </c>
      <c r="AJ113" s="192"/>
      <c r="AK113" s="193"/>
      <c r="AL113" s="193"/>
      <c r="AM113" s="193"/>
      <c r="AN113" s="194"/>
      <c r="AO113" s="291"/>
      <c r="AP113" s="193"/>
      <c r="AQ113" s="193"/>
      <c r="AR113" s="193"/>
      <c r="AS113" s="194"/>
    </row>
    <row r="114" spans="1:137" ht="34.5" customHeight="1" x14ac:dyDescent="0.25">
      <c r="A114" s="275">
        <v>54</v>
      </c>
      <c r="B114" s="283" t="s">
        <v>124</v>
      </c>
      <c r="C114" s="43" t="s">
        <v>127</v>
      </c>
      <c r="D114" s="207">
        <v>35</v>
      </c>
      <c r="E114" s="208">
        <v>2</v>
      </c>
      <c r="F114" s="240">
        <v>8</v>
      </c>
      <c r="G114" s="202">
        <v>1</v>
      </c>
      <c r="H114" s="202" t="s">
        <v>54</v>
      </c>
      <c r="I114" s="202">
        <v>300</v>
      </c>
      <c r="J114" s="241" t="s">
        <v>30</v>
      </c>
      <c r="K114" s="207"/>
      <c r="L114" s="205"/>
      <c r="M114" s="205"/>
      <c r="N114" s="205"/>
      <c r="O114" s="208"/>
      <c r="P114" s="302"/>
      <c r="Q114" s="232"/>
      <c r="R114" s="232"/>
      <c r="S114" s="232"/>
      <c r="T114" s="303"/>
      <c r="U114" s="201">
        <v>25</v>
      </c>
      <c r="V114" s="202">
        <v>1</v>
      </c>
      <c r="W114" s="202" t="s">
        <v>31</v>
      </c>
      <c r="X114" s="202">
        <v>25</v>
      </c>
      <c r="Y114" s="203" t="s">
        <v>30</v>
      </c>
      <c r="Z114" s="204"/>
      <c r="AA114" s="205"/>
      <c r="AB114" s="205"/>
      <c r="AC114" s="205"/>
      <c r="AD114" s="206"/>
      <c r="AE114" s="95">
        <v>2</v>
      </c>
      <c r="AF114" s="154">
        <v>0</v>
      </c>
      <c r="AG114" s="154" t="s">
        <v>31</v>
      </c>
      <c r="AH114" s="154">
        <v>300</v>
      </c>
      <c r="AI114" s="216" t="s">
        <v>30</v>
      </c>
      <c r="AJ114" s="204"/>
      <c r="AK114" s="205"/>
      <c r="AL114" s="205"/>
      <c r="AM114" s="205"/>
      <c r="AN114" s="206"/>
      <c r="AO114" s="207"/>
      <c r="AP114" s="205"/>
      <c r="AQ114" s="205"/>
      <c r="AR114" s="205"/>
      <c r="AS114" s="208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</row>
    <row r="115" spans="1:137" ht="26.25" x14ac:dyDescent="0.25">
      <c r="A115" s="274">
        <v>55</v>
      </c>
      <c r="B115" s="14" t="s">
        <v>95</v>
      </c>
      <c r="C115" s="37" t="s">
        <v>132</v>
      </c>
      <c r="D115" s="82">
        <v>15</v>
      </c>
      <c r="E115" s="141">
        <v>1</v>
      </c>
      <c r="F115" s="198">
        <v>15</v>
      </c>
      <c r="G115" s="199">
        <v>1</v>
      </c>
      <c r="H115" s="199" t="s">
        <v>54</v>
      </c>
      <c r="I115" s="199">
        <v>300</v>
      </c>
      <c r="J115" s="200" t="s">
        <v>30</v>
      </c>
      <c r="K115" s="72"/>
      <c r="L115" s="196"/>
      <c r="M115" s="196"/>
      <c r="N115" s="196"/>
      <c r="O115" s="71"/>
      <c r="P115" s="195"/>
      <c r="Q115" s="196"/>
      <c r="R115" s="196"/>
      <c r="S115" s="196"/>
      <c r="T115" s="197"/>
      <c r="U115" s="72"/>
      <c r="V115" s="196"/>
      <c r="W115" s="196"/>
      <c r="X115" s="196"/>
      <c r="Y115" s="71"/>
      <c r="Z115" s="195"/>
      <c r="AA115" s="196"/>
      <c r="AB115" s="196"/>
      <c r="AC115" s="196"/>
      <c r="AD115" s="197"/>
      <c r="AE115" s="72"/>
      <c r="AF115" s="196"/>
      <c r="AG115" s="196"/>
      <c r="AH115" s="196"/>
      <c r="AI115" s="71"/>
      <c r="AJ115" s="195"/>
      <c r="AK115" s="196"/>
      <c r="AL115" s="196"/>
      <c r="AM115" s="196"/>
      <c r="AN115" s="197"/>
      <c r="AO115" s="72"/>
      <c r="AP115" s="196"/>
      <c r="AQ115" s="196"/>
      <c r="AR115" s="196"/>
      <c r="AS115" s="197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</row>
    <row r="116" spans="1:137" ht="27" thickBot="1" x14ac:dyDescent="0.3">
      <c r="A116" s="274">
        <v>56</v>
      </c>
      <c r="B116" s="14" t="s">
        <v>96</v>
      </c>
      <c r="C116" s="37" t="s">
        <v>127</v>
      </c>
      <c r="D116" s="82">
        <v>10</v>
      </c>
      <c r="E116" s="141">
        <v>1</v>
      </c>
      <c r="F116" s="195"/>
      <c r="G116" s="196"/>
      <c r="H116" s="196"/>
      <c r="I116" s="196"/>
      <c r="J116" s="197"/>
      <c r="K116" s="72"/>
      <c r="L116" s="196"/>
      <c r="M116" s="196"/>
      <c r="N116" s="196"/>
      <c r="O116" s="71"/>
      <c r="P116" s="195"/>
      <c r="Q116" s="196"/>
      <c r="R116" s="196"/>
      <c r="S116" s="196"/>
      <c r="T116" s="197"/>
      <c r="U116" s="213">
        <v>9</v>
      </c>
      <c r="V116" s="199">
        <v>1</v>
      </c>
      <c r="W116" s="199" t="s">
        <v>29</v>
      </c>
      <c r="X116" s="199">
        <v>25</v>
      </c>
      <c r="Y116" s="214" t="s">
        <v>30</v>
      </c>
      <c r="Z116" s="195"/>
      <c r="AA116" s="196"/>
      <c r="AB116" s="196"/>
      <c r="AC116" s="196"/>
      <c r="AD116" s="197"/>
      <c r="AE116" s="95">
        <v>1</v>
      </c>
      <c r="AF116" s="154">
        <v>0</v>
      </c>
      <c r="AG116" s="154" t="s">
        <v>31</v>
      </c>
      <c r="AH116" s="154">
        <v>300</v>
      </c>
      <c r="AI116" s="216" t="s">
        <v>30</v>
      </c>
      <c r="AJ116" s="195"/>
      <c r="AK116" s="196"/>
      <c r="AL116" s="196"/>
      <c r="AM116" s="196"/>
      <c r="AN116" s="197"/>
      <c r="AO116" s="72"/>
      <c r="AP116" s="196"/>
      <c r="AQ116" s="196"/>
      <c r="AR116" s="196"/>
      <c r="AS116" s="197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</row>
    <row r="117" spans="1:137" s="4" customFormat="1" ht="23.1" customHeight="1" thickBot="1" x14ac:dyDescent="0.25">
      <c r="A117" s="366" t="s">
        <v>39</v>
      </c>
      <c r="B117" s="367"/>
      <c r="C117" s="368"/>
      <c r="D117" s="73">
        <f>SUM(D113:D116)</f>
        <v>90</v>
      </c>
      <c r="E117" s="73">
        <f t="shared" ref="E117:T117" si="14">SUM(E113:E116)</f>
        <v>6</v>
      </c>
      <c r="F117" s="73">
        <f t="shared" si="14"/>
        <v>31</v>
      </c>
      <c r="G117" s="73">
        <f t="shared" si="14"/>
        <v>3</v>
      </c>
      <c r="H117" s="73">
        <f t="shared" si="14"/>
        <v>0</v>
      </c>
      <c r="I117" s="73">
        <f t="shared" si="14"/>
        <v>900</v>
      </c>
      <c r="J117" s="73">
        <f t="shared" si="14"/>
        <v>0</v>
      </c>
      <c r="K117" s="73">
        <f t="shared" si="14"/>
        <v>0</v>
      </c>
      <c r="L117" s="73">
        <f t="shared" si="14"/>
        <v>0</v>
      </c>
      <c r="M117" s="73">
        <f t="shared" si="14"/>
        <v>0</v>
      </c>
      <c r="N117" s="73">
        <f t="shared" si="14"/>
        <v>0</v>
      </c>
      <c r="O117" s="73">
        <f t="shared" si="14"/>
        <v>0</v>
      </c>
      <c r="P117" s="73">
        <f t="shared" si="14"/>
        <v>0</v>
      </c>
      <c r="Q117" s="73">
        <f t="shared" si="14"/>
        <v>0</v>
      </c>
      <c r="R117" s="73">
        <f t="shared" si="14"/>
        <v>0</v>
      </c>
      <c r="S117" s="73">
        <f t="shared" si="14"/>
        <v>0</v>
      </c>
      <c r="T117" s="73">
        <f t="shared" si="14"/>
        <v>0</v>
      </c>
      <c r="U117" s="73">
        <f>SUM(U113:U116)</f>
        <v>54</v>
      </c>
      <c r="V117" s="73">
        <f t="shared" ref="V117" si="15">SUM(V113:V116)</f>
        <v>3</v>
      </c>
      <c r="W117" s="73">
        <f t="shared" ref="W117" si="16">SUM(W113:W116)</f>
        <v>0</v>
      </c>
      <c r="X117" s="73">
        <f t="shared" ref="X117" si="17">SUM(X113:X116)</f>
        <v>75</v>
      </c>
      <c r="Y117" s="73">
        <f t="shared" ref="Y117" si="18">SUM(Y113:Y116)</f>
        <v>0</v>
      </c>
      <c r="Z117" s="73">
        <f t="shared" ref="Z117" si="19">SUM(Z113:Z116)</f>
        <v>0</v>
      </c>
      <c r="AA117" s="73">
        <f t="shared" ref="AA117" si="20">SUM(AA113:AA116)</f>
        <v>0</v>
      </c>
      <c r="AB117" s="73">
        <f t="shared" ref="AB117" si="21">SUM(AB113:AB116)</f>
        <v>0</v>
      </c>
      <c r="AC117" s="73">
        <f t="shared" ref="AC117" si="22">SUM(AC113:AC116)</f>
        <v>0</v>
      </c>
      <c r="AD117" s="73">
        <f t="shared" ref="AD117" si="23">SUM(AD113:AD116)</f>
        <v>0</v>
      </c>
      <c r="AE117" s="73">
        <f>SUM(AE113:AE116)</f>
        <v>5</v>
      </c>
      <c r="AF117" s="73">
        <f t="shared" ref="AF117" si="24">SUM(AF113:AF116)</f>
        <v>0</v>
      </c>
      <c r="AG117" s="73">
        <f t="shared" ref="AG117" si="25">SUM(AG113:AG116)</f>
        <v>0</v>
      </c>
      <c r="AH117" s="73">
        <f t="shared" ref="AH117" si="26">SUM(AH113:AH116)</f>
        <v>900</v>
      </c>
      <c r="AI117" s="73">
        <f t="shared" ref="AI117" si="27">SUM(AI113:AI116)</f>
        <v>0</v>
      </c>
      <c r="AJ117" s="73">
        <f t="shared" ref="AJ117" si="28">SUM(AJ113:AJ116)</f>
        <v>0</v>
      </c>
      <c r="AK117" s="73">
        <f t="shared" ref="AK117" si="29">SUM(AK113:AK116)</f>
        <v>0</v>
      </c>
      <c r="AL117" s="73">
        <f t="shared" ref="AL117" si="30">SUM(AL113:AL116)</f>
        <v>0</v>
      </c>
      <c r="AM117" s="73">
        <f t="shared" ref="AM117" si="31">SUM(AM113:AM116)</f>
        <v>0</v>
      </c>
      <c r="AN117" s="73">
        <f t="shared" ref="AN117" si="32">SUM(AN113:AN116)</f>
        <v>0</v>
      </c>
      <c r="AO117" s="73">
        <f t="shared" ref="AO117" si="33">SUM(AO113:AO116)</f>
        <v>0</v>
      </c>
      <c r="AP117" s="73">
        <f t="shared" ref="AP117" si="34">SUM(AP113:AP116)</f>
        <v>0</v>
      </c>
      <c r="AQ117" s="73">
        <f t="shared" ref="AQ117" si="35">SUM(AQ113:AQ116)</f>
        <v>0</v>
      </c>
      <c r="AR117" s="73">
        <f t="shared" ref="AR117" si="36">SUM(AR113:AR116)</f>
        <v>0</v>
      </c>
      <c r="AS117" s="209">
        <f>SUM(AS113:AS116)</f>
        <v>0</v>
      </c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</row>
    <row r="118" spans="1:137" s="4" customFormat="1" ht="12" x14ac:dyDescent="0.2">
      <c r="A118" s="441" t="s">
        <v>56</v>
      </c>
      <c r="B118" s="442"/>
      <c r="C118" s="443"/>
      <c r="D118" s="102">
        <f t="shared" ref="D118:AS118" si="37">D117+D111</f>
        <v>90</v>
      </c>
      <c r="E118" s="102">
        <f>E117+E111+E108</f>
        <v>18</v>
      </c>
      <c r="F118" s="102">
        <f t="shared" si="37"/>
        <v>31</v>
      </c>
      <c r="G118" s="102">
        <f t="shared" si="37"/>
        <v>3</v>
      </c>
      <c r="H118" s="102">
        <f t="shared" si="37"/>
        <v>0</v>
      </c>
      <c r="I118" s="102">
        <f t="shared" si="37"/>
        <v>900</v>
      </c>
      <c r="J118" s="102">
        <f t="shared" si="37"/>
        <v>0</v>
      </c>
      <c r="K118" s="102">
        <f t="shared" si="37"/>
        <v>0</v>
      </c>
      <c r="L118" s="102">
        <f t="shared" si="37"/>
        <v>0</v>
      </c>
      <c r="M118" s="102">
        <f t="shared" si="37"/>
        <v>0</v>
      </c>
      <c r="N118" s="102">
        <f t="shared" si="37"/>
        <v>0</v>
      </c>
      <c r="O118" s="102">
        <f t="shared" si="37"/>
        <v>0</v>
      </c>
      <c r="P118" s="102">
        <f t="shared" si="37"/>
        <v>0</v>
      </c>
      <c r="Q118" s="102">
        <f t="shared" si="37"/>
        <v>0</v>
      </c>
      <c r="R118" s="102">
        <f t="shared" si="37"/>
        <v>0</v>
      </c>
      <c r="S118" s="102">
        <f t="shared" si="37"/>
        <v>0</v>
      </c>
      <c r="T118" s="102">
        <f t="shared" si="37"/>
        <v>0</v>
      </c>
      <c r="U118" s="102">
        <f t="shared" si="37"/>
        <v>54</v>
      </c>
      <c r="V118" s="102">
        <f t="shared" si="37"/>
        <v>3</v>
      </c>
      <c r="W118" s="102">
        <f t="shared" si="37"/>
        <v>0</v>
      </c>
      <c r="X118" s="102">
        <f t="shared" si="37"/>
        <v>75</v>
      </c>
      <c r="Y118" s="102">
        <f t="shared" si="37"/>
        <v>0</v>
      </c>
      <c r="Z118" s="102">
        <f t="shared" si="37"/>
        <v>0</v>
      </c>
      <c r="AA118" s="102">
        <f t="shared" si="37"/>
        <v>0</v>
      </c>
      <c r="AB118" s="102">
        <f t="shared" si="37"/>
        <v>0</v>
      </c>
      <c r="AC118" s="102">
        <f t="shared" si="37"/>
        <v>0</v>
      </c>
      <c r="AD118" s="102">
        <f t="shared" si="37"/>
        <v>0</v>
      </c>
      <c r="AE118" s="102">
        <f t="shared" si="37"/>
        <v>5</v>
      </c>
      <c r="AF118" s="102">
        <f t="shared" si="37"/>
        <v>0</v>
      </c>
      <c r="AG118" s="102">
        <f t="shared" si="37"/>
        <v>0</v>
      </c>
      <c r="AH118" s="102">
        <f t="shared" si="37"/>
        <v>900</v>
      </c>
      <c r="AI118" s="102">
        <f t="shared" si="37"/>
        <v>0</v>
      </c>
      <c r="AJ118" s="102">
        <f t="shared" si="37"/>
        <v>0</v>
      </c>
      <c r="AK118" s="102">
        <f t="shared" si="37"/>
        <v>0</v>
      </c>
      <c r="AL118" s="102">
        <f t="shared" si="37"/>
        <v>0</v>
      </c>
      <c r="AM118" s="102">
        <f t="shared" si="37"/>
        <v>0</v>
      </c>
      <c r="AN118" s="102">
        <f t="shared" si="37"/>
        <v>0</v>
      </c>
      <c r="AO118" s="102">
        <f t="shared" si="37"/>
        <v>0</v>
      </c>
      <c r="AP118" s="102">
        <f t="shared" si="37"/>
        <v>0</v>
      </c>
      <c r="AQ118" s="102">
        <f t="shared" si="37"/>
        <v>0</v>
      </c>
      <c r="AR118" s="102">
        <f t="shared" si="37"/>
        <v>0</v>
      </c>
      <c r="AS118" s="102">
        <f t="shared" si="37"/>
        <v>0</v>
      </c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</row>
    <row r="119" spans="1:137" s="19" customFormat="1" ht="23.1" customHeight="1" x14ac:dyDescent="0.2">
      <c r="A119" s="444" t="s">
        <v>74</v>
      </c>
      <c r="B119" s="445"/>
      <c r="C119" s="445"/>
      <c r="D119" s="445"/>
      <c r="E119" s="445"/>
      <c r="F119" s="445"/>
      <c r="G119" s="445"/>
      <c r="H119" s="445"/>
      <c r="I119" s="445"/>
      <c r="J119" s="445"/>
      <c r="K119" s="445"/>
      <c r="L119" s="445"/>
      <c r="M119" s="445"/>
      <c r="N119" s="445"/>
      <c r="O119" s="445"/>
      <c r="P119" s="445"/>
      <c r="Q119" s="445"/>
      <c r="R119" s="445"/>
      <c r="S119" s="445"/>
      <c r="T119" s="445"/>
      <c r="U119" s="445"/>
      <c r="V119" s="445"/>
      <c r="W119" s="445"/>
      <c r="X119" s="445"/>
      <c r="Y119" s="445"/>
      <c r="Z119" s="445"/>
      <c r="AA119" s="445"/>
      <c r="AB119" s="445"/>
      <c r="AC119" s="445"/>
      <c r="AD119" s="445"/>
      <c r="AE119" s="445"/>
      <c r="AF119" s="445"/>
      <c r="AG119" s="445"/>
      <c r="AH119" s="445"/>
      <c r="AI119" s="445"/>
      <c r="AJ119" s="445"/>
      <c r="AK119" s="445"/>
      <c r="AL119" s="445"/>
      <c r="AM119" s="445"/>
      <c r="AN119" s="445"/>
      <c r="AO119" s="445"/>
      <c r="AP119" s="445"/>
      <c r="AQ119" s="445"/>
      <c r="AR119" s="445"/>
      <c r="AS119" s="446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</row>
    <row r="120" spans="1:137" s="4" customFormat="1" ht="23.1" customHeight="1" thickBot="1" x14ac:dyDescent="0.25">
      <c r="A120" s="337" t="s">
        <v>75</v>
      </c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  <c r="AA120" s="338"/>
      <c r="AB120" s="338"/>
      <c r="AC120" s="338"/>
      <c r="AD120" s="338"/>
      <c r="AE120" s="338"/>
      <c r="AF120" s="338"/>
      <c r="AG120" s="338"/>
      <c r="AH120" s="338"/>
      <c r="AI120" s="338"/>
      <c r="AJ120" s="338"/>
      <c r="AK120" s="338"/>
      <c r="AL120" s="338"/>
      <c r="AM120" s="338"/>
      <c r="AN120" s="338"/>
      <c r="AO120" s="338"/>
      <c r="AP120" s="338"/>
      <c r="AQ120" s="338"/>
      <c r="AR120" s="338"/>
      <c r="AS120" s="339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</row>
    <row r="121" spans="1:137" s="3" customFormat="1" ht="36" x14ac:dyDescent="0.2">
      <c r="A121" s="8">
        <v>57</v>
      </c>
      <c r="B121" s="26" t="s">
        <v>97</v>
      </c>
      <c r="C121" s="34" t="s">
        <v>137</v>
      </c>
      <c r="D121" s="44">
        <v>40</v>
      </c>
      <c r="E121" s="112">
        <v>3</v>
      </c>
      <c r="F121" s="44"/>
      <c r="G121" s="45"/>
      <c r="H121" s="45"/>
      <c r="I121" s="45"/>
      <c r="J121" s="46"/>
      <c r="K121" s="38"/>
      <c r="L121" s="7"/>
      <c r="M121" s="7"/>
      <c r="N121" s="7"/>
      <c r="O121" s="39"/>
      <c r="P121" s="40"/>
      <c r="Q121" s="7"/>
      <c r="R121" s="7"/>
      <c r="S121" s="7"/>
      <c r="T121" s="41"/>
      <c r="U121" s="78">
        <v>38</v>
      </c>
      <c r="V121" s="52">
        <v>3</v>
      </c>
      <c r="W121" s="52" t="s">
        <v>29</v>
      </c>
      <c r="X121" s="52">
        <v>25</v>
      </c>
      <c r="Y121" s="77" t="s">
        <v>38</v>
      </c>
      <c r="Z121" s="40"/>
      <c r="AA121" s="7"/>
      <c r="AB121" s="7"/>
      <c r="AC121" s="7"/>
      <c r="AD121" s="39"/>
      <c r="AE121" s="84">
        <v>2</v>
      </c>
      <c r="AF121" s="84">
        <v>0</v>
      </c>
      <c r="AG121" s="84" t="s">
        <v>31</v>
      </c>
      <c r="AH121" s="84">
        <v>300</v>
      </c>
      <c r="AI121" s="230" t="s">
        <v>38</v>
      </c>
      <c r="AJ121" s="38"/>
      <c r="AK121" s="7"/>
      <c r="AL121" s="7"/>
      <c r="AM121" s="7"/>
      <c r="AN121" s="41"/>
      <c r="AO121" s="44"/>
      <c r="AP121" s="45"/>
      <c r="AQ121" s="45"/>
      <c r="AR121" s="45"/>
      <c r="AS121" s="46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</row>
    <row r="122" spans="1:137" s="4" customFormat="1" x14ac:dyDescent="0.25">
      <c r="A122" s="8">
        <v>58</v>
      </c>
      <c r="B122" s="26" t="s">
        <v>98</v>
      </c>
      <c r="C122" s="37" t="s">
        <v>129</v>
      </c>
      <c r="D122" s="40">
        <v>30</v>
      </c>
      <c r="E122" s="39">
        <v>2</v>
      </c>
      <c r="F122" s="53">
        <v>8</v>
      </c>
      <c r="G122" s="199">
        <v>1</v>
      </c>
      <c r="H122" s="199" t="s">
        <v>31</v>
      </c>
      <c r="I122" s="199">
        <v>300</v>
      </c>
      <c r="J122" s="230" t="s">
        <v>38</v>
      </c>
      <c r="K122" s="38"/>
      <c r="L122" s="7"/>
      <c r="M122" s="7"/>
      <c r="N122" s="7"/>
      <c r="O122" s="39"/>
      <c r="P122" s="40"/>
      <c r="Q122" s="7"/>
      <c r="R122" s="7"/>
      <c r="S122" s="7"/>
      <c r="T122" s="41"/>
      <c r="U122" s="78">
        <v>20</v>
      </c>
      <c r="V122" s="52">
        <v>1</v>
      </c>
      <c r="W122" s="52" t="s">
        <v>29</v>
      </c>
      <c r="X122" s="52">
        <v>25</v>
      </c>
      <c r="Y122" s="77" t="s">
        <v>38</v>
      </c>
      <c r="Z122" s="40"/>
      <c r="AA122" s="7"/>
      <c r="AB122" s="7"/>
      <c r="AC122" s="7"/>
      <c r="AD122" s="39"/>
      <c r="AE122" s="52">
        <v>2</v>
      </c>
      <c r="AF122" s="84">
        <v>0</v>
      </c>
      <c r="AG122" s="84" t="s">
        <v>31</v>
      </c>
      <c r="AH122" s="84">
        <v>300</v>
      </c>
      <c r="AI122" s="230" t="s">
        <v>38</v>
      </c>
      <c r="AJ122" s="38"/>
      <c r="AK122" s="7"/>
      <c r="AL122" s="7"/>
      <c r="AM122" s="7"/>
      <c r="AN122" s="41"/>
      <c r="AO122" s="40"/>
      <c r="AP122" s="7"/>
      <c r="AQ122" s="7"/>
      <c r="AR122" s="7"/>
      <c r="AS122" s="4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</row>
    <row r="123" spans="1:137" s="4" customFormat="1" ht="38.25" x14ac:dyDescent="0.25">
      <c r="A123" s="8">
        <v>59</v>
      </c>
      <c r="B123" s="26" t="s">
        <v>99</v>
      </c>
      <c r="C123" s="69" t="s">
        <v>130</v>
      </c>
      <c r="D123" s="40">
        <v>40</v>
      </c>
      <c r="E123" s="39">
        <v>3</v>
      </c>
      <c r="F123" s="53">
        <v>8</v>
      </c>
      <c r="G123" s="199">
        <v>1</v>
      </c>
      <c r="H123" s="199" t="s">
        <v>31</v>
      </c>
      <c r="I123" s="199">
        <v>300</v>
      </c>
      <c r="J123" s="230" t="s">
        <v>38</v>
      </c>
      <c r="K123" s="38"/>
      <c r="L123" s="7"/>
      <c r="M123" s="7"/>
      <c r="N123" s="7"/>
      <c r="O123" s="39"/>
      <c r="P123" s="40"/>
      <c r="Q123" s="7"/>
      <c r="R123" s="7"/>
      <c r="S123" s="7"/>
      <c r="T123" s="41"/>
      <c r="U123" s="78">
        <v>30</v>
      </c>
      <c r="V123" s="52">
        <v>2</v>
      </c>
      <c r="W123" s="52" t="s">
        <v>29</v>
      </c>
      <c r="X123" s="52">
        <v>25</v>
      </c>
      <c r="Y123" s="77" t="s">
        <v>38</v>
      </c>
      <c r="Z123" s="40"/>
      <c r="AA123" s="7"/>
      <c r="AB123" s="7"/>
      <c r="AC123" s="7"/>
      <c r="AD123" s="39"/>
      <c r="AE123" s="84">
        <v>2</v>
      </c>
      <c r="AF123" s="84">
        <v>0</v>
      </c>
      <c r="AG123" s="84" t="s">
        <v>31</v>
      </c>
      <c r="AH123" s="84">
        <v>300</v>
      </c>
      <c r="AI123" s="230" t="s">
        <v>38</v>
      </c>
      <c r="AJ123" s="38"/>
      <c r="AK123" s="7"/>
      <c r="AL123" s="7"/>
      <c r="AM123" s="7"/>
      <c r="AN123" s="41"/>
      <c r="AO123" s="40"/>
      <c r="AP123" s="7"/>
      <c r="AQ123" s="7"/>
      <c r="AR123" s="7"/>
      <c r="AS123" s="4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</row>
    <row r="124" spans="1:137" ht="39.75" customHeight="1" thickBot="1" x14ac:dyDescent="0.3">
      <c r="A124" s="275">
        <v>60</v>
      </c>
      <c r="B124" s="42" t="s">
        <v>136</v>
      </c>
      <c r="C124" s="114" t="s">
        <v>130</v>
      </c>
      <c r="D124" s="244">
        <v>45</v>
      </c>
      <c r="E124" s="270">
        <v>4</v>
      </c>
      <c r="F124" s="68">
        <v>10</v>
      </c>
      <c r="G124" s="242">
        <v>1</v>
      </c>
      <c r="H124" s="242" t="s">
        <v>31</v>
      </c>
      <c r="I124" s="242">
        <v>300</v>
      </c>
      <c r="J124" s="230" t="s">
        <v>38</v>
      </c>
      <c r="K124" s="204"/>
      <c r="L124" s="205"/>
      <c r="M124" s="205"/>
      <c r="N124" s="205"/>
      <c r="O124" s="206"/>
      <c r="P124" s="207"/>
      <c r="Q124" s="205"/>
      <c r="R124" s="205"/>
      <c r="S124" s="205"/>
      <c r="T124" s="208"/>
      <c r="U124" s="59">
        <v>33</v>
      </c>
      <c r="V124" s="60">
        <v>3</v>
      </c>
      <c r="W124" s="60" t="s">
        <v>29</v>
      </c>
      <c r="X124" s="60">
        <v>25</v>
      </c>
      <c r="Y124" s="243" t="s">
        <v>38</v>
      </c>
      <c r="Z124" s="207"/>
      <c r="AA124" s="205"/>
      <c r="AB124" s="205"/>
      <c r="AC124" s="205"/>
      <c r="AD124" s="206"/>
      <c r="AE124" s="52">
        <v>2</v>
      </c>
      <c r="AF124" s="84">
        <v>0</v>
      </c>
      <c r="AG124" s="84" t="s">
        <v>31</v>
      </c>
      <c r="AH124" s="84">
        <v>300</v>
      </c>
      <c r="AI124" s="230" t="s">
        <v>38</v>
      </c>
      <c r="AJ124" s="204"/>
      <c r="AK124" s="205"/>
      <c r="AL124" s="205"/>
      <c r="AM124" s="205"/>
      <c r="AN124" s="208"/>
      <c r="AO124" s="244"/>
      <c r="AP124" s="245"/>
      <c r="AQ124" s="245"/>
      <c r="AR124" s="245"/>
      <c r="AS124" s="246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</row>
    <row r="125" spans="1:137" s="17" customFormat="1" ht="36.75" thickBot="1" x14ac:dyDescent="0.25">
      <c r="A125" s="50"/>
      <c r="B125" s="51" t="s">
        <v>81</v>
      </c>
      <c r="C125" s="51"/>
      <c r="D125" s="98">
        <f>SUM(D121:D124)</f>
        <v>155</v>
      </c>
      <c r="E125" s="98">
        <f t="shared" ref="E125:AS125" si="38">SUM(E121:E124)</f>
        <v>12</v>
      </c>
      <c r="F125" s="271">
        <f t="shared" si="38"/>
        <v>26</v>
      </c>
      <c r="G125" s="271">
        <f t="shared" si="38"/>
        <v>3</v>
      </c>
      <c r="H125" s="271">
        <f t="shared" si="38"/>
        <v>0</v>
      </c>
      <c r="I125" s="271">
        <f t="shared" si="38"/>
        <v>900</v>
      </c>
      <c r="J125" s="271">
        <f t="shared" si="38"/>
        <v>0</v>
      </c>
      <c r="K125" s="98">
        <f t="shared" si="38"/>
        <v>0</v>
      </c>
      <c r="L125" s="98">
        <f t="shared" si="38"/>
        <v>0</v>
      </c>
      <c r="M125" s="98">
        <f t="shared" si="38"/>
        <v>0</v>
      </c>
      <c r="N125" s="98">
        <f t="shared" si="38"/>
        <v>0</v>
      </c>
      <c r="O125" s="98">
        <f t="shared" si="38"/>
        <v>0</v>
      </c>
      <c r="P125" s="98">
        <f t="shared" si="38"/>
        <v>0</v>
      </c>
      <c r="Q125" s="98">
        <f t="shared" si="38"/>
        <v>0</v>
      </c>
      <c r="R125" s="98">
        <f t="shared" si="38"/>
        <v>0</v>
      </c>
      <c r="S125" s="98">
        <f t="shared" si="38"/>
        <v>0</v>
      </c>
      <c r="T125" s="98">
        <f t="shared" si="38"/>
        <v>0</v>
      </c>
      <c r="U125" s="98">
        <f t="shared" si="38"/>
        <v>121</v>
      </c>
      <c r="V125" s="98">
        <f t="shared" si="38"/>
        <v>9</v>
      </c>
      <c r="W125" s="98">
        <f t="shared" si="38"/>
        <v>0</v>
      </c>
      <c r="X125" s="98">
        <f t="shared" si="38"/>
        <v>100</v>
      </c>
      <c r="Y125" s="98">
        <f t="shared" si="38"/>
        <v>0</v>
      </c>
      <c r="Z125" s="98">
        <f t="shared" si="38"/>
        <v>0</v>
      </c>
      <c r="AA125" s="98">
        <f t="shared" si="38"/>
        <v>0</v>
      </c>
      <c r="AB125" s="98">
        <f t="shared" si="38"/>
        <v>0</v>
      </c>
      <c r="AC125" s="98">
        <f t="shared" si="38"/>
        <v>0</v>
      </c>
      <c r="AD125" s="98">
        <f t="shared" si="38"/>
        <v>0</v>
      </c>
      <c r="AE125" s="271">
        <f t="shared" si="38"/>
        <v>8</v>
      </c>
      <c r="AF125" s="271">
        <f t="shared" si="38"/>
        <v>0</v>
      </c>
      <c r="AG125" s="271">
        <f t="shared" si="38"/>
        <v>0</v>
      </c>
      <c r="AH125" s="271">
        <f t="shared" si="38"/>
        <v>1200</v>
      </c>
      <c r="AI125" s="271">
        <f t="shared" si="38"/>
        <v>0</v>
      </c>
      <c r="AJ125" s="98">
        <f t="shared" si="38"/>
        <v>0</v>
      </c>
      <c r="AK125" s="98">
        <f t="shared" si="38"/>
        <v>0</v>
      </c>
      <c r="AL125" s="98">
        <f t="shared" si="38"/>
        <v>0</v>
      </c>
      <c r="AM125" s="98">
        <f t="shared" si="38"/>
        <v>0</v>
      </c>
      <c r="AN125" s="98">
        <f t="shared" si="38"/>
        <v>0</v>
      </c>
      <c r="AO125" s="98">
        <f t="shared" si="38"/>
        <v>0</v>
      </c>
      <c r="AP125" s="98">
        <f t="shared" si="38"/>
        <v>0</v>
      </c>
      <c r="AQ125" s="98">
        <f t="shared" si="38"/>
        <v>0</v>
      </c>
      <c r="AR125" s="98">
        <f t="shared" si="38"/>
        <v>0</v>
      </c>
      <c r="AS125" s="247">
        <f t="shared" si="38"/>
        <v>0</v>
      </c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</row>
    <row r="126" spans="1:137" s="18" customFormat="1" ht="12" x14ac:dyDescent="0.2">
      <c r="A126" s="48"/>
      <c r="B126" s="49"/>
      <c r="C126" s="49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</row>
    <row r="127" spans="1:137" s="4" customFormat="1" ht="23.1" customHeight="1" thickBot="1" x14ac:dyDescent="0.25">
      <c r="A127" s="340" t="s">
        <v>100</v>
      </c>
      <c r="B127" s="341"/>
      <c r="C127" s="341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  <c r="X127" s="341"/>
      <c r="Y127" s="341"/>
      <c r="Z127" s="341"/>
      <c r="AA127" s="341"/>
      <c r="AB127" s="341"/>
      <c r="AC127" s="341"/>
      <c r="AD127" s="341"/>
      <c r="AE127" s="341"/>
      <c r="AF127" s="341"/>
      <c r="AG127" s="341"/>
      <c r="AH127" s="341"/>
      <c r="AI127" s="341"/>
      <c r="AJ127" s="341"/>
      <c r="AK127" s="341"/>
      <c r="AL127" s="341"/>
      <c r="AM127" s="341"/>
      <c r="AN127" s="341"/>
      <c r="AO127" s="341"/>
      <c r="AP127" s="341"/>
      <c r="AQ127" s="341"/>
      <c r="AR127" s="341"/>
      <c r="AS127" s="342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</row>
    <row r="128" spans="1:137" s="10" customFormat="1" ht="30" customHeight="1" x14ac:dyDescent="0.25">
      <c r="A128" s="8">
        <v>61</v>
      </c>
      <c r="B128" s="26" t="s">
        <v>101</v>
      </c>
      <c r="C128" s="37" t="s">
        <v>128</v>
      </c>
      <c r="D128" s="44">
        <v>40</v>
      </c>
      <c r="E128" s="46">
        <v>3</v>
      </c>
      <c r="F128" s="66">
        <v>10</v>
      </c>
      <c r="G128" s="225">
        <v>1</v>
      </c>
      <c r="H128" s="225" t="s">
        <v>31</v>
      </c>
      <c r="I128" s="225">
        <v>300</v>
      </c>
      <c r="J128" s="230" t="s">
        <v>38</v>
      </c>
      <c r="K128" s="38"/>
      <c r="L128" s="7"/>
      <c r="M128" s="7"/>
      <c r="N128" s="7"/>
      <c r="O128" s="39"/>
      <c r="P128" s="44"/>
      <c r="Q128" s="45"/>
      <c r="R128" s="45"/>
      <c r="S128" s="45"/>
      <c r="T128" s="46"/>
      <c r="U128" s="78">
        <v>28</v>
      </c>
      <c r="V128" s="52">
        <v>2</v>
      </c>
      <c r="W128" s="52" t="s">
        <v>29</v>
      </c>
      <c r="X128" s="52">
        <v>25</v>
      </c>
      <c r="Y128" s="77" t="s">
        <v>38</v>
      </c>
      <c r="Z128" s="44"/>
      <c r="AA128" s="45"/>
      <c r="AB128" s="45"/>
      <c r="AC128" s="45"/>
      <c r="AD128" s="112"/>
      <c r="AE128" s="66">
        <v>2</v>
      </c>
      <c r="AF128" s="145">
        <v>0</v>
      </c>
      <c r="AG128" s="145" t="s">
        <v>31</v>
      </c>
      <c r="AH128" s="145">
        <v>300</v>
      </c>
      <c r="AI128" s="230" t="s">
        <v>38</v>
      </c>
      <c r="AJ128" s="47"/>
      <c r="AK128" s="45"/>
      <c r="AL128" s="45"/>
      <c r="AM128" s="45"/>
      <c r="AN128" s="46"/>
      <c r="AO128" s="44"/>
      <c r="AP128" s="45"/>
      <c r="AQ128" s="45"/>
      <c r="AR128" s="45"/>
      <c r="AS128" s="46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</row>
    <row r="129" spans="1:137" s="10" customFormat="1" ht="29.25" customHeight="1" x14ac:dyDescent="0.25">
      <c r="A129" s="8">
        <v>62</v>
      </c>
      <c r="B129" s="278" t="s">
        <v>102</v>
      </c>
      <c r="C129" s="37" t="s">
        <v>128</v>
      </c>
      <c r="D129" s="40">
        <v>20</v>
      </c>
      <c r="E129" s="41">
        <v>1</v>
      </c>
      <c r="F129" s="53">
        <v>5</v>
      </c>
      <c r="G129" s="199">
        <v>0</v>
      </c>
      <c r="H129" s="199" t="s">
        <v>31</v>
      </c>
      <c r="I129" s="199">
        <v>300</v>
      </c>
      <c r="J129" s="230" t="s">
        <v>38</v>
      </c>
      <c r="K129" s="38"/>
      <c r="L129" s="7"/>
      <c r="M129" s="7"/>
      <c r="N129" s="7"/>
      <c r="O129" s="39"/>
      <c r="P129" s="40"/>
      <c r="Q129" s="7"/>
      <c r="R129" s="7"/>
      <c r="S129" s="7"/>
      <c r="T129" s="41"/>
      <c r="U129" s="78">
        <v>14</v>
      </c>
      <c r="V129" s="52">
        <v>1</v>
      </c>
      <c r="W129" s="52" t="s">
        <v>29</v>
      </c>
      <c r="X129" s="52">
        <v>25</v>
      </c>
      <c r="Y129" s="77" t="s">
        <v>38</v>
      </c>
      <c r="Z129" s="40"/>
      <c r="AA129" s="7"/>
      <c r="AB129" s="7"/>
      <c r="AC129" s="7"/>
      <c r="AD129" s="39"/>
      <c r="AE129" s="53">
        <v>1</v>
      </c>
      <c r="AF129" s="84">
        <v>0</v>
      </c>
      <c r="AG129" s="84" t="s">
        <v>31</v>
      </c>
      <c r="AH129" s="84">
        <v>300</v>
      </c>
      <c r="AI129" s="230" t="s">
        <v>38</v>
      </c>
      <c r="AJ129" s="38"/>
      <c r="AK129" s="7"/>
      <c r="AL129" s="7"/>
      <c r="AM129" s="7"/>
      <c r="AN129" s="41"/>
      <c r="AO129" s="40"/>
      <c r="AP129" s="7"/>
      <c r="AQ129" s="7"/>
      <c r="AR129" s="7"/>
      <c r="AS129" s="4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</row>
    <row r="130" spans="1:137" s="10" customFormat="1" ht="28.15" customHeight="1" x14ac:dyDescent="0.25">
      <c r="A130" s="282">
        <v>63</v>
      </c>
      <c r="B130" s="26" t="s">
        <v>103</v>
      </c>
      <c r="C130" s="115" t="s">
        <v>127</v>
      </c>
      <c r="D130" s="297">
        <v>20</v>
      </c>
      <c r="E130" s="41">
        <v>1</v>
      </c>
      <c r="F130" s="285">
        <v>5</v>
      </c>
      <c r="G130" s="286" t="s">
        <v>29</v>
      </c>
      <c r="H130" s="286" t="s">
        <v>31</v>
      </c>
      <c r="I130" s="286">
        <v>300</v>
      </c>
      <c r="J130" s="284" t="s">
        <v>38</v>
      </c>
      <c r="K130" s="38"/>
      <c r="L130" s="7"/>
      <c r="M130" s="7"/>
      <c r="N130" s="7"/>
      <c r="O130" s="39"/>
      <c r="P130" s="40"/>
      <c r="Q130" s="7"/>
      <c r="R130" s="7"/>
      <c r="S130" s="7"/>
      <c r="T130" s="41"/>
      <c r="U130" s="78">
        <v>14</v>
      </c>
      <c r="V130" s="52">
        <v>1</v>
      </c>
      <c r="W130" s="52" t="s">
        <v>29</v>
      </c>
      <c r="X130" s="52">
        <v>25</v>
      </c>
      <c r="Y130" s="77" t="s">
        <v>38</v>
      </c>
      <c r="Z130" s="40"/>
      <c r="AA130" s="7"/>
      <c r="AB130" s="7"/>
      <c r="AC130" s="7"/>
      <c r="AD130" s="39"/>
      <c r="AE130" s="53">
        <v>1</v>
      </c>
      <c r="AF130" s="84">
        <v>0</v>
      </c>
      <c r="AG130" s="84" t="s">
        <v>31</v>
      </c>
      <c r="AH130" s="84">
        <v>300</v>
      </c>
      <c r="AI130" s="230" t="s">
        <v>38</v>
      </c>
      <c r="AJ130" s="38"/>
      <c r="AK130" s="7"/>
      <c r="AL130" s="7"/>
      <c r="AM130" s="7"/>
      <c r="AN130" s="41"/>
      <c r="AO130" s="40"/>
      <c r="AP130" s="7"/>
      <c r="AQ130" s="7"/>
      <c r="AR130" s="7"/>
      <c r="AS130" s="4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</row>
    <row r="131" spans="1:137" s="3" customFormat="1" ht="24" x14ac:dyDescent="0.25">
      <c r="A131" s="8">
        <v>64</v>
      </c>
      <c r="B131" s="26" t="s">
        <v>104</v>
      </c>
      <c r="C131" s="37" t="s">
        <v>129</v>
      </c>
      <c r="D131" s="40">
        <v>30</v>
      </c>
      <c r="E131" s="41">
        <v>3</v>
      </c>
      <c r="F131" s="53">
        <v>9</v>
      </c>
      <c r="G131" s="199">
        <v>1</v>
      </c>
      <c r="H131" s="199" t="s">
        <v>31</v>
      </c>
      <c r="I131" s="199">
        <v>300</v>
      </c>
      <c r="J131" s="230" t="s">
        <v>38</v>
      </c>
      <c r="K131" s="38"/>
      <c r="L131" s="7"/>
      <c r="M131" s="7"/>
      <c r="N131" s="7"/>
      <c r="O131" s="39"/>
      <c r="P131" s="40"/>
      <c r="Q131" s="7"/>
      <c r="R131" s="7"/>
      <c r="S131" s="7"/>
      <c r="T131" s="41"/>
      <c r="U131" s="78">
        <v>20</v>
      </c>
      <c r="V131" s="52">
        <v>2</v>
      </c>
      <c r="W131" s="52" t="s">
        <v>29</v>
      </c>
      <c r="X131" s="52">
        <v>25</v>
      </c>
      <c r="Y131" s="77" t="s">
        <v>38</v>
      </c>
      <c r="Z131" s="40"/>
      <c r="AA131" s="7"/>
      <c r="AB131" s="7"/>
      <c r="AC131" s="7"/>
      <c r="AD131" s="39"/>
      <c r="AE131" s="53">
        <v>1</v>
      </c>
      <c r="AF131" s="84">
        <v>0</v>
      </c>
      <c r="AG131" s="84" t="s">
        <v>31</v>
      </c>
      <c r="AH131" s="84">
        <v>300</v>
      </c>
      <c r="AI131" s="230" t="s">
        <v>38</v>
      </c>
      <c r="AJ131" s="38"/>
      <c r="AK131" s="7"/>
      <c r="AL131" s="7"/>
      <c r="AM131" s="7"/>
      <c r="AN131" s="41"/>
      <c r="AO131" s="40"/>
      <c r="AP131" s="7"/>
      <c r="AQ131" s="7"/>
      <c r="AR131" s="7"/>
      <c r="AS131" s="4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</row>
    <row r="132" spans="1:137" s="3" customFormat="1" ht="38.25" x14ac:dyDescent="0.25">
      <c r="A132" s="8">
        <v>65</v>
      </c>
      <c r="B132" s="26" t="s">
        <v>105</v>
      </c>
      <c r="C132" s="69" t="s">
        <v>130</v>
      </c>
      <c r="D132" s="40">
        <v>35</v>
      </c>
      <c r="E132" s="41">
        <v>3</v>
      </c>
      <c r="F132" s="53">
        <v>10</v>
      </c>
      <c r="G132" s="199">
        <v>1</v>
      </c>
      <c r="H132" s="199" t="s">
        <v>31</v>
      </c>
      <c r="I132" s="199">
        <v>300</v>
      </c>
      <c r="J132" s="230" t="s">
        <v>38</v>
      </c>
      <c r="K132" s="38"/>
      <c r="L132" s="7"/>
      <c r="M132" s="7"/>
      <c r="N132" s="7"/>
      <c r="O132" s="39"/>
      <c r="P132" s="40"/>
      <c r="Q132" s="7"/>
      <c r="R132" s="7"/>
      <c r="S132" s="7"/>
      <c r="T132" s="41"/>
      <c r="U132" s="78">
        <v>24</v>
      </c>
      <c r="V132" s="52">
        <v>2</v>
      </c>
      <c r="W132" s="52" t="s">
        <v>29</v>
      </c>
      <c r="X132" s="52">
        <v>25</v>
      </c>
      <c r="Y132" s="77" t="s">
        <v>38</v>
      </c>
      <c r="Z132" s="40"/>
      <c r="AA132" s="7"/>
      <c r="AB132" s="7"/>
      <c r="AC132" s="7"/>
      <c r="AD132" s="39"/>
      <c r="AE132" s="53">
        <v>1</v>
      </c>
      <c r="AF132" s="84">
        <v>0</v>
      </c>
      <c r="AG132" s="84" t="s">
        <v>31</v>
      </c>
      <c r="AH132" s="84">
        <v>300</v>
      </c>
      <c r="AI132" s="230" t="s">
        <v>38</v>
      </c>
      <c r="AJ132" s="38"/>
      <c r="AK132" s="7"/>
      <c r="AL132" s="7"/>
      <c r="AM132" s="7"/>
      <c r="AN132" s="41"/>
      <c r="AO132" s="40"/>
      <c r="AP132" s="7"/>
      <c r="AQ132" s="7"/>
      <c r="AR132" s="7"/>
      <c r="AS132" s="4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</row>
    <row r="133" spans="1:137" s="10" customFormat="1" ht="35.25" customHeight="1" thickBot="1" x14ac:dyDescent="0.25">
      <c r="A133" s="287">
        <v>66</v>
      </c>
      <c r="B133" s="307" t="s">
        <v>106</v>
      </c>
      <c r="C133" s="301" t="s">
        <v>127</v>
      </c>
      <c r="D133" s="299">
        <v>20</v>
      </c>
      <c r="E133" s="111">
        <v>1</v>
      </c>
      <c r="F133" s="54"/>
      <c r="G133" s="55"/>
      <c r="H133" s="55"/>
      <c r="I133" s="55"/>
      <c r="J133" s="56"/>
      <c r="K133" s="57"/>
      <c r="L133" s="55"/>
      <c r="M133" s="55"/>
      <c r="N133" s="55"/>
      <c r="O133" s="58"/>
      <c r="P133" s="54"/>
      <c r="Q133" s="55"/>
      <c r="R133" s="55"/>
      <c r="S133" s="55"/>
      <c r="T133" s="56"/>
      <c r="U133" s="59">
        <v>19</v>
      </c>
      <c r="V133" s="60">
        <v>1</v>
      </c>
      <c r="W133" s="60" t="s">
        <v>29</v>
      </c>
      <c r="X133" s="60">
        <v>25</v>
      </c>
      <c r="Y133" s="243" t="s">
        <v>38</v>
      </c>
      <c r="Z133" s="54"/>
      <c r="AA133" s="55"/>
      <c r="AB133" s="55"/>
      <c r="AC133" s="55"/>
      <c r="AD133" s="58"/>
      <c r="AE133" s="68">
        <v>1</v>
      </c>
      <c r="AF133" s="162">
        <v>0</v>
      </c>
      <c r="AG133" s="162" t="s">
        <v>31</v>
      </c>
      <c r="AH133" s="162">
        <v>300</v>
      </c>
      <c r="AI133" s="230" t="s">
        <v>38</v>
      </c>
      <c r="AJ133" s="57"/>
      <c r="AK133" s="55"/>
      <c r="AL133" s="55"/>
      <c r="AM133" s="55"/>
      <c r="AN133" s="56"/>
      <c r="AO133" s="109"/>
      <c r="AP133" s="110"/>
      <c r="AQ133" s="110"/>
      <c r="AR133" s="110"/>
      <c r="AS133" s="1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</row>
    <row r="134" spans="1:137" s="20" customFormat="1" ht="24.75" thickBot="1" x14ac:dyDescent="0.25">
      <c r="A134" s="61"/>
      <c r="B134" s="62" t="s">
        <v>88</v>
      </c>
      <c r="C134" s="62"/>
      <c r="D134" s="103">
        <f>SUM(D128:D133)</f>
        <v>165</v>
      </c>
      <c r="E134" s="103">
        <f t="shared" ref="E134:AS134" si="39">SUM(E128:E133)</f>
        <v>12</v>
      </c>
      <c r="F134" s="103">
        <f t="shared" si="39"/>
        <v>39</v>
      </c>
      <c r="G134" s="103">
        <f t="shared" si="39"/>
        <v>3</v>
      </c>
      <c r="H134" s="103">
        <f t="shared" si="39"/>
        <v>0</v>
      </c>
      <c r="I134" s="103">
        <f t="shared" si="39"/>
        <v>1500</v>
      </c>
      <c r="J134" s="103">
        <f t="shared" si="39"/>
        <v>0</v>
      </c>
      <c r="K134" s="103">
        <f t="shared" si="39"/>
        <v>0</v>
      </c>
      <c r="L134" s="103">
        <f t="shared" si="39"/>
        <v>0</v>
      </c>
      <c r="M134" s="103">
        <f t="shared" si="39"/>
        <v>0</v>
      </c>
      <c r="N134" s="103">
        <f t="shared" si="39"/>
        <v>0</v>
      </c>
      <c r="O134" s="103">
        <f t="shared" si="39"/>
        <v>0</v>
      </c>
      <c r="P134" s="103">
        <f t="shared" si="39"/>
        <v>0</v>
      </c>
      <c r="Q134" s="103">
        <f t="shared" si="39"/>
        <v>0</v>
      </c>
      <c r="R134" s="103">
        <f t="shared" si="39"/>
        <v>0</v>
      </c>
      <c r="S134" s="103">
        <f t="shared" si="39"/>
        <v>0</v>
      </c>
      <c r="T134" s="103">
        <f t="shared" si="39"/>
        <v>0</v>
      </c>
      <c r="U134" s="103">
        <f t="shared" si="39"/>
        <v>119</v>
      </c>
      <c r="V134" s="103">
        <f t="shared" si="39"/>
        <v>9</v>
      </c>
      <c r="W134" s="103">
        <f t="shared" si="39"/>
        <v>0</v>
      </c>
      <c r="X134" s="103">
        <f t="shared" si="39"/>
        <v>150</v>
      </c>
      <c r="Y134" s="103">
        <f t="shared" si="39"/>
        <v>0</v>
      </c>
      <c r="Z134" s="103">
        <f t="shared" si="39"/>
        <v>0</v>
      </c>
      <c r="AA134" s="103">
        <f t="shared" si="39"/>
        <v>0</v>
      </c>
      <c r="AB134" s="103">
        <f t="shared" si="39"/>
        <v>0</v>
      </c>
      <c r="AC134" s="103">
        <f t="shared" si="39"/>
        <v>0</v>
      </c>
      <c r="AD134" s="103">
        <f t="shared" si="39"/>
        <v>0</v>
      </c>
      <c r="AE134" s="113">
        <f t="shared" si="39"/>
        <v>7</v>
      </c>
      <c r="AF134" s="113">
        <f t="shared" si="39"/>
        <v>0</v>
      </c>
      <c r="AG134" s="113">
        <f t="shared" si="39"/>
        <v>0</v>
      </c>
      <c r="AH134" s="113">
        <f t="shared" si="39"/>
        <v>1800</v>
      </c>
      <c r="AI134" s="113">
        <f t="shared" si="39"/>
        <v>0</v>
      </c>
      <c r="AJ134" s="103">
        <f t="shared" si="39"/>
        <v>0</v>
      </c>
      <c r="AK134" s="103">
        <f t="shared" si="39"/>
        <v>0</v>
      </c>
      <c r="AL134" s="103">
        <f t="shared" si="39"/>
        <v>0</v>
      </c>
      <c r="AM134" s="103">
        <f t="shared" si="39"/>
        <v>0</v>
      </c>
      <c r="AN134" s="103">
        <f t="shared" si="39"/>
        <v>0</v>
      </c>
      <c r="AO134" s="103">
        <f t="shared" si="39"/>
        <v>0</v>
      </c>
      <c r="AP134" s="103">
        <f t="shared" si="39"/>
        <v>0</v>
      </c>
      <c r="AQ134" s="103">
        <f t="shared" si="39"/>
        <v>0</v>
      </c>
      <c r="AR134" s="103">
        <f t="shared" si="39"/>
        <v>0</v>
      </c>
      <c r="AS134" s="103">
        <f t="shared" si="39"/>
        <v>0</v>
      </c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</row>
    <row r="135" spans="1:137" s="20" customFormat="1" ht="15" customHeight="1" x14ac:dyDescent="0.2">
      <c r="A135" s="328" t="s">
        <v>90</v>
      </c>
      <c r="B135" s="329"/>
      <c r="C135" s="330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</row>
    <row r="136" spans="1:137" s="20" customFormat="1" ht="15" customHeight="1" x14ac:dyDescent="0.2">
      <c r="A136" s="323" t="s">
        <v>81</v>
      </c>
      <c r="B136" s="324"/>
      <c r="C136" s="325"/>
      <c r="D136" s="255">
        <v>2</v>
      </c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</row>
    <row r="137" spans="1:137" s="20" customFormat="1" ht="15" customHeight="1" x14ac:dyDescent="0.2">
      <c r="A137" s="326" t="s">
        <v>88</v>
      </c>
      <c r="B137" s="326"/>
      <c r="C137" s="327"/>
      <c r="D137" s="255">
        <v>2</v>
      </c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</row>
    <row r="138" spans="1:137" x14ac:dyDescent="0.25">
      <c r="A138" s="63"/>
      <c r="B138" s="63"/>
      <c r="C138" s="63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</row>
    <row r="139" spans="1:137" s="4" customFormat="1" ht="13.5" customHeight="1" thickBot="1" x14ac:dyDescent="0.25">
      <c r="A139" s="369" t="s">
        <v>107</v>
      </c>
      <c r="B139" s="370"/>
      <c r="C139" s="371"/>
      <c r="D139" s="422"/>
      <c r="E139" s="423"/>
      <c r="F139" s="423"/>
      <c r="G139" s="423"/>
      <c r="H139" s="423"/>
      <c r="I139" s="423"/>
      <c r="J139" s="423"/>
      <c r="K139" s="423"/>
      <c r="L139" s="423"/>
      <c r="M139" s="423"/>
      <c r="N139" s="423"/>
      <c r="O139" s="423"/>
      <c r="P139" s="423"/>
      <c r="Q139" s="423"/>
      <c r="R139" s="423"/>
      <c r="S139" s="423"/>
      <c r="T139" s="423"/>
      <c r="U139" s="423"/>
      <c r="V139" s="423"/>
      <c r="W139" s="423"/>
      <c r="X139" s="423"/>
      <c r="Y139" s="423"/>
      <c r="Z139" s="423"/>
      <c r="AA139" s="423"/>
      <c r="AB139" s="423"/>
      <c r="AC139" s="423"/>
      <c r="AD139" s="423"/>
      <c r="AE139" s="423"/>
      <c r="AF139" s="423"/>
      <c r="AG139" s="423"/>
      <c r="AH139" s="423"/>
      <c r="AI139" s="423"/>
      <c r="AJ139" s="423"/>
      <c r="AK139" s="423"/>
      <c r="AL139" s="423"/>
      <c r="AM139" s="423"/>
      <c r="AN139" s="423"/>
      <c r="AO139" s="423"/>
      <c r="AP139" s="423"/>
      <c r="AQ139" s="423"/>
      <c r="AR139" s="423"/>
      <c r="AS139" s="424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</row>
    <row r="140" spans="1:137" s="4" customFormat="1" ht="22.5" customHeight="1" x14ac:dyDescent="0.2">
      <c r="A140" s="323" t="s">
        <v>81</v>
      </c>
      <c r="B140" s="324"/>
      <c r="C140" s="427"/>
      <c r="D140" s="132">
        <f t="shared" ref="D140:AS140" si="40">D118+D125</f>
        <v>245</v>
      </c>
      <c r="E140" s="133">
        <f t="shared" si="40"/>
        <v>30</v>
      </c>
      <c r="F140" s="133">
        <f t="shared" si="40"/>
        <v>57</v>
      </c>
      <c r="G140" s="133">
        <f t="shared" si="40"/>
        <v>6</v>
      </c>
      <c r="H140" s="133">
        <f t="shared" si="40"/>
        <v>0</v>
      </c>
      <c r="I140" s="133">
        <f t="shared" si="40"/>
        <v>1800</v>
      </c>
      <c r="J140" s="133">
        <f t="shared" si="40"/>
        <v>0</v>
      </c>
      <c r="K140" s="133">
        <f t="shared" si="40"/>
        <v>0</v>
      </c>
      <c r="L140" s="133">
        <f t="shared" si="40"/>
        <v>0</v>
      </c>
      <c r="M140" s="133">
        <f t="shared" si="40"/>
        <v>0</v>
      </c>
      <c r="N140" s="133">
        <f t="shared" si="40"/>
        <v>0</v>
      </c>
      <c r="O140" s="133">
        <f t="shared" si="40"/>
        <v>0</v>
      </c>
      <c r="P140" s="133">
        <f t="shared" si="40"/>
        <v>0</v>
      </c>
      <c r="Q140" s="133">
        <f t="shared" si="40"/>
        <v>0</v>
      </c>
      <c r="R140" s="133">
        <f t="shared" si="40"/>
        <v>0</v>
      </c>
      <c r="S140" s="133">
        <f t="shared" si="40"/>
        <v>0</v>
      </c>
      <c r="T140" s="133">
        <f t="shared" si="40"/>
        <v>0</v>
      </c>
      <c r="U140" s="133">
        <f t="shared" si="40"/>
        <v>175</v>
      </c>
      <c r="V140" s="133">
        <f t="shared" si="40"/>
        <v>12</v>
      </c>
      <c r="W140" s="133">
        <f t="shared" si="40"/>
        <v>0</v>
      </c>
      <c r="X140" s="133">
        <f t="shared" si="40"/>
        <v>175</v>
      </c>
      <c r="Y140" s="133">
        <f t="shared" si="40"/>
        <v>0</v>
      </c>
      <c r="Z140" s="133">
        <f t="shared" si="40"/>
        <v>0</v>
      </c>
      <c r="AA140" s="133">
        <f t="shared" si="40"/>
        <v>0</v>
      </c>
      <c r="AB140" s="133">
        <f t="shared" si="40"/>
        <v>0</v>
      </c>
      <c r="AC140" s="133">
        <f t="shared" si="40"/>
        <v>0</v>
      </c>
      <c r="AD140" s="133">
        <f t="shared" si="40"/>
        <v>0</v>
      </c>
      <c r="AE140" s="133">
        <f t="shared" si="40"/>
        <v>13</v>
      </c>
      <c r="AF140" s="133">
        <f t="shared" si="40"/>
        <v>0</v>
      </c>
      <c r="AG140" s="133">
        <f t="shared" si="40"/>
        <v>0</v>
      </c>
      <c r="AH140" s="133">
        <f t="shared" si="40"/>
        <v>2100</v>
      </c>
      <c r="AI140" s="133">
        <f t="shared" si="40"/>
        <v>0</v>
      </c>
      <c r="AJ140" s="133">
        <f t="shared" si="40"/>
        <v>0</v>
      </c>
      <c r="AK140" s="133">
        <f t="shared" si="40"/>
        <v>0</v>
      </c>
      <c r="AL140" s="133">
        <f t="shared" si="40"/>
        <v>0</v>
      </c>
      <c r="AM140" s="133">
        <f t="shared" si="40"/>
        <v>0</v>
      </c>
      <c r="AN140" s="133">
        <f t="shared" si="40"/>
        <v>0</v>
      </c>
      <c r="AO140" s="133">
        <f t="shared" si="40"/>
        <v>0</v>
      </c>
      <c r="AP140" s="133">
        <f t="shared" si="40"/>
        <v>0</v>
      </c>
      <c r="AQ140" s="133">
        <f t="shared" si="40"/>
        <v>0</v>
      </c>
      <c r="AR140" s="133">
        <f t="shared" si="40"/>
        <v>0</v>
      </c>
      <c r="AS140" s="134">
        <f t="shared" si="40"/>
        <v>0</v>
      </c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</row>
    <row r="141" spans="1:137" ht="19.5" customHeight="1" thickBot="1" x14ac:dyDescent="0.3">
      <c r="A141" s="326" t="s">
        <v>88</v>
      </c>
      <c r="B141" s="326"/>
      <c r="C141" s="434"/>
      <c r="D141" s="135">
        <f>D118+D134</f>
        <v>255</v>
      </c>
      <c r="E141" s="136">
        <f t="shared" ref="E141:AS141" si="41">E134+E118</f>
        <v>30</v>
      </c>
      <c r="F141" s="136">
        <f t="shared" si="41"/>
        <v>70</v>
      </c>
      <c r="G141" s="136">
        <f t="shared" si="41"/>
        <v>6</v>
      </c>
      <c r="H141" s="136">
        <f t="shared" si="41"/>
        <v>0</v>
      </c>
      <c r="I141" s="136">
        <f t="shared" si="41"/>
        <v>2400</v>
      </c>
      <c r="J141" s="136">
        <f t="shared" si="41"/>
        <v>0</v>
      </c>
      <c r="K141" s="136">
        <f t="shared" si="41"/>
        <v>0</v>
      </c>
      <c r="L141" s="136">
        <f t="shared" si="41"/>
        <v>0</v>
      </c>
      <c r="M141" s="136">
        <f t="shared" si="41"/>
        <v>0</v>
      </c>
      <c r="N141" s="136">
        <f t="shared" si="41"/>
        <v>0</v>
      </c>
      <c r="O141" s="136">
        <f t="shared" si="41"/>
        <v>0</v>
      </c>
      <c r="P141" s="136">
        <f t="shared" si="41"/>
        <v>0</v>
      </c>
      <c r="Q141" s="136">
        <f t="shared" si="41"/>
        <v>0</v>
      </c>
      <c r="R141" s="136">
        <f t="shared" si="41"/>
        <v>0</v>
      </c>
      <c r="S141" s="136">
        <f t="shared" si="41"/>
        <v>0</v>
      </c>
      <c r="T141" s="136">
        <f t="shared" si="41"/>
        <v>0</v>
      </c>
      <c r="U141" s="136">
        <f t="shared" si="41"/>
        <v>173</v>
      </c>
      <c r="V141" s="136">
        <f t="shared" si="41"/>
        <v>12</v>
      </c>
      <c r="W141" s="136">
        <f t="shared" si="41"/>
        <v>0</v>
      </c>
      <c r="X141" s="136">
        <f t="shared" si="41"/>
        <v>225</v>
      </c>
      <c r="Y141" s="136">
        <f t="shared" si="41"/>
        <v>0</v>
      </c>
      <c r="Z141" s="136">
        <f t="shared" si="41"/>
        <v>0</v>
      </c>
      <c r="AA141" s="136">
        <f t="shared" si="41"/>
        <v>0</v>
      </c>
      <c r="AB141" s="136">
        <f t="shared" si="41"/>
        <v>0</v>
      </c>
      <c r="AC141" s="136">
        <f t="shared" si="41"/>
        <v>0</v>
      </c>
      <c r="AD141" s="136">
        <f t="shared" si="41"/>
        <v>0</v>
      </c>
      <c r="AE141" s="136">
        <f t="shared" si="41"/>
        <v>12</v>
      </c>
      <c r="AF141" s="136">
        <f t="shared" si="41"/>
        <v>0</v>
      </c>
      <c r="AG141" s="136">
        <f t="shared" si="41"/>
        <v>0</v>
      </c>
      <c r="AH141" s="136">
        <f t="shared" si="41"/>
        <v>2700</v>
      </c>
      <c r="AI141" s="136">
        <f t="shared" si="41"/>
        <v>0</v>
      </c>
      <c r="AJ141" s="136">
        <f t="shared" si="41"/>
        <v>0</v>
      </c>
      <c r="AK141" s="136">
        <f t="shared" si="41"/>
        <v>0</v>
      </c>
      <c r="AL141" s="136">
        <f t="shared" si="41"/>
        <v>0</v>
      </c>
      <c r="AM141" s="136">
        <f t="shared" si="41"/>
        <v>0</v>
      </c>
      <c r="AN141" s="136">
        <f t="shared" si="41"/>
        <v>0</v>
      </c>
      <c r="AO141" s="136">
        <f t="shared" si="41"/>
        <v>0</v>
      </c>
      <c r="AP141" s="136">
        <f t="shared" si="41"/>
        <v>0</v>
      </c>
      <c r="AQ141" s="136">
        <f t="shared" si="41"/>
        <v>0</v>
      </c>
      <c r="AR141" s="136">
        <f t="shared" si="41"/>
        <v>0</v>
      </c>
      <c r="AS141" s="137">
        <f t="shared" si="41"/>
        <v>0</v>
      </c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</row>
    <row r="142" spans="1:137" ht="15.75" thickBot="1" x14ac:dyDescent="0.3">
      <c r="A142" s="33"/>
      <c r="C142"/>
      <c r="D142" s="447" t="s">
        <v>108</v>
      </c>
      <c r="E142" s="448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289"/>
      <c r="Y142" s="289"/>
      <c r="Z142" s="289"/>
      <c r="AA142" s="289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89"/>
      <c r="AL142" s="289"/>
      <c r="AM142" s="289"/>
      <c r="AN142" s="289"/>
      <c r="AO142" s="289"/>
      <c r="AP142" s="289"/>
      <c r="AQ142" s="289"/>
      <c r="AR142" s="289"/>
      <c r="AS142" s="289"/>
    </row>
    <row r="143" spans="1:137" ht="15" customHeight="1" x14ac:dyDescent="0.25">
      <c r="A143" s="428" t="s">
        <v>81</v>
      </c>
      <c r="B143" s="429"/>
      <c r="C143" s="430"/>
      <c r="D143" s="107">
        <v>1560</v>
      </c>
      <c r="E143" s="107">
        <f t="shared" ref="E143:AS143" si="42">E140+E98+E62+E34</f>
        <v>120</v>
      </c>
      <c r="F143" s="107">
        <f t="shared" si="42"/>
        <v>309</v>
      </c>
      <c r="G143" s="107">
        <f t="shared" si="42"/>
        <v>37</v>
      </c>
      <c r="H143" s="107">
        <f t="shared" si="42"/>
        <v>0</v>
      </c>
      <c r="I143" s="107">
        <f t="shared" si="42"/>
        <v>11100</v>
      </c>
      <c r="J143" s="107">
        <f t="shared" si="42"/>
        <v>0</v>
      </c>
      <c r="K143" s="107">
        <f t="shared" si="42"/>
        <v>0</v>
      </c>
      <c r="L143" s="107">
        <f t="shared" si="42"/>
        <v>0</v>
      </c>
      <c r="M143" s="107">
        <f t="shared" si="42"/>
        <v>0</v>
      </c>
      <c r="N143" s="107">
        <f t="shared" si="42"/>
        <v>0</v>
      </c>
      <c r="O143" s="107">
        <f t="shared" si="42"/>
        <v>0</v>
      </c>
      <c r="P143" s="107">
        <f t="shared" si="42"/>
        <v>73</v>
      </c>
      <c r="Q143" s="107">
        <f t="shared" si="42"/>
        <v>4</v>
      </c>
      <c r="R143" s="107">
        <f t="shared" si="42"/>
        <v>0</v>
      </c>
      <c r="S143" s="107">
        <f t="shared" si="42"/>
        <v>55</v>
      </c>
      <c r="T143" s="107">
        <f t="shared" si="42"/>
        <v>0</v>
      </c>
      <c r="U143" s="107">
        <f t="shared" si="42"/>
        <v>1047</v>
      </c>
      <c r="V143" s="107">
        <f t="shared" si="42"/>
        <v>64</v>
      </c>
      <c r="W143" s="107">
        <f t="shared" si="42"/>
        <v>0</v>
      </c>
      <c r="X143" s="107">
        <f t="shared" si="42"/>
        <v>1400</v>
      </c>
      <c r="Y143" s="107">
        <f t="shared" si="42"/>
        <v>0</v>
      </c>
      <c r="Z143" s="107">
        <f t="shared" si="42"/>
        <v>14</v>
      </c>
      <c r="AA143" s="107">
        <f t="shared" si="42"/>
        <v>1</v>
      </c>
      <c r="AB143" s="107">
        <f t="shared" si="42"/>
        <v>0</v>
      </c>
      <c r="AC143" s="107">
        <f t="shared" si="42"/>
        <v>25</v>
      </c>
      <c r="AD143" s="107">
        <f t="shared" si="42"/>
        <v>0</v>
      </c>
      <c r="AE143" s="107">
        <f t="shared" si="42"/>
        <v>77</v>
      </c>
      <c r="AF143" s="107">
        <f t="shared" si="42"/>
        <v>0</v>
      </c>
      <c r="AG143" s="107">
        <f t="shared" si="42"/>
        <v>0</v>
      </c>
      <c r="AH143" s="107">
        <f t="shared" si="42"/>
        <v>14100</v>
      </c>
      <c r="AI143" s="107">
        <f t="shared" si="42"/>
        <v>0</v>
      </c>
      <c r="AJ143" s="107">
        <f t="shared" si="42"/>
        <v>0</v>
      </c>
      <c r="AK143" s="107">
        <f t="shared" si="42"/>
        <v>0</v>
      </c>
      <c r="AL143" s="107">
        <f t="shared" si="42"/>
        <v>0</v>
      </c>
      <c r="AM143" s="107">
        <f t="shared" si="42"/>
        <v>0</v>
      </c>
      <c r="AN143" s="107">
        <f t="shared" si="42"/>
        <v>0</v>
      </c>
      <c r="AO143" s="107">
        <f t="shared" si="42"/>
        <v>0</v>
      </c>
      <c r="AP143" s="107">
        <f t="shared" si="42"/>
        <v>0</v>
      </c>
      <c r="AQ143" s="107">
        <f t="shared" si="42"/>
        <v>0</v>
      </c>
      <c r="AR143" s="107">
        <f t="shared" si="42"/>
        <v>0</v>
      </c>
      <c r="AS143" s="248">
        <f t="shared" si="42"/>
        <v>0</v>
      </c>
    </row>
    <row r="144" spans="1:137" ht="15" customHeight="1" thickBot="1" x14ac:dyDescent="0.3">
      <c r="A144" s="431" t="s">
        <v>88</v>
      </c>
      <c r="B144" s="432"/>
      <c r="C144" s="433"/>
      <c r="D144" s="108">
        <v>1565</v>
      </c>
      <c r="E144" s="108">
        <f t="shared" ref="E144:AS144" si="43">E141+E99+E62+E34</f>
        <v>120</v>
      </c>
      <c r="F144" s="108">
        <f t="shared" si="43"/>
        <v>337</v>
      </c>
      <c r="G144" s="108">
        <f t="shared" si="43"/>
        <v>37</v>
      </c>
      <c r="H144" s="108">
        <f t="shared" si="43"/>
        <v>0</v>
      </c>
      <c r="I144" s="108">
        <f t="shared" si="43"/>
        <v>12300</v>
      </c>
      <c r="J144" s="108">
        <f t="shared" si="43"/>
        <v>0</v>
      </c>
      <c r="K144" s="108">
        <f t="shared" si="43"/>
        <v>0</v>
      </c>
      <c r="L144" s="108">
        <f t="shared" si="43"/>
        <v>0</v>
      </c>
      <c r="M144" s="108">
        <f t="shared" si="43"/>
        <v>0</v>
      </c>
      <c r="N144" s="108">
        <f t="shared" si="43"/>
        <v>0</v>
      </c>
      <c r="O144" s="108">
        <f t="shared" si="43"/>
        <v>0</v>
      </c>
      <c r="P144" s="108">
        <f t="shared" si="43"/>
        <v>73</v>
      </c>
      <c r="Q144" s="108">
        <f t="shared" si="43"/>
        <v>4</v>
      </c>
      <c r="R144" s="108">
        <f t="shared" si="43"/>
        <v>0</v>
      </c>
      <c r="S144" s="108">
        <f t="shared" si="43"/>
        <v>55</v>
      </c>
      <c r="T144" s="108">
        <f t="shared" si="43"/>
        <v>0</v>
      </c>
      <c r="U144" s="108">
        <f t="shared" si="43"/>
        <v>1028</v>
      </c>
      <c r="V144" s="108">
        <f t="shared" si="43"/>
        <v>64</v>
      </c>
      <c r="W144" s="108">
        <f t="shared" si="43"/>
        <v>0</v>
      </c>
      <c r="X144" s="108">
        <f t="shared" si="43"/>
        <v>1475</v>
      </c>
      <c r="Y144" s="108">
        <f t="shared" si="43"/>
        <v>0</v>
      </c>
      <c r="Z144" s="108">
        <f t="shared" si="43"/>
        <v>14</v>
      </c>
      <c r="AA144" s="108">
        <f t="shared" si="43"/>
        <v>1</v>
      </c>
      <c r="AB144" s="108">
        <f t="shared" si="43"/>
        <v>0</v>
      </c>
      <c r="AC144" s="108">
        <f t="shared" si="43"/>
        <v>25</v>
      </c>
      <c r="AD144" s="108">
        <f t="shared" si="43"/>
        <v>0</v>
      </c>
      <c r="AE144" s="108">
        <f t="shared" si="43"/>
        <v>73</v>
      </c>
      <c r="AF144" s="108">
        <f t="shared" si="43"/>
        <v>0</v>
      </c>
      <c r="AG144" s="108">
        <f t="shared" si="43"/>
        <v>0</v>
      </c>
      <c r="AH144" s="108">
        <f t="shared" si="43"/>
        <v>15000</v>
      </c>
      <c r="AI144" s="108">
        <f t="shared" si="43"/>
        <v>0</v>
      </c>
      <c r="AJ144" s="108">
        <f t="shared" si="43"/>
        <v>0</v>
      </c>
      <c r="AK144" s="108">
        <f t="shared" si="43"/>
        <v>0</v>
      </c>
      <c r="AL144" s="108">
        <f t="shared" si="43"/>
        <v>0</v>
      </c>
      <c r="AM144" s="108">
        <f t="shared" si="43"/>
        <v>0</v>
      </c>
      <c r="AN144" s="108">
        <f t="shared" si="43"/>
        <v>0</v>
      </c>
      <c r="AO144" s="108">
        <f t="shared" si="43"/>
        <v>0</v>
      </c>
      <c r="AP144" s="108">
        <f t="shared" si="43"/>
        <v>0</v>
      </c>
      <c r="AQ144" s="108">
        <f t="shared" si="43"/>
        <v>0</v>
      </c>
      <c r="AR144" s="108">
        <f t="shared" si="43"/>
        <v>0</v>
      </c>
      <c r="AS144" s="249">
        <f t="shared" si="43"/>
        <v>0</v>
      </c>
    </row>
    <row r="145" spans="1:45" x14ac:dyDescent="0.25">
      <c r="A145" s="314"/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4"/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4"/>
      <c r="AH145" s="314"/>
      <c r="AI145" s="314"/>
      <c r="AJ145" s="314"/>
      <c r="AK145" s="314"/>
      <c r="AL145" s="314"/>
      <c r="AM145" s="314"/>
      <c r="AN145" s="314"/>
      <c r="AO145" s="314"/>
      <c r="AP145" s="314"/>
      <c r="AQ145" s="314"/>
      <c r="AR145" s="314"/>
      <c r="AS145" s="314"/>
    </row>
    <row r="146" spans="1:45" x14ac:dyDescent="0.25">
      <c r="A146" s="311"/>
      <c r="B146" s="311"/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</row>
    <row r="147" spans="1:45" x14ac:dyDescent="0.25">
      <c r="A147" s="311"/>
      <c r="B147" s="311"/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</row>
    <row r="148" spans="1:45" ht="15.75" thickBot="1" x14ac:dyDescent="0.3">
      <c r="C148" s="33" t="s">
        <v>109</v>
      </c>
      <c r="D148" s="256" t="s">
        <v>110</v>
      </c>
      <c r="E148" s="257" t="s">
        <v>111</v>
      </c>
      <c r="F148" s="202" t="s">
        <v>112</v>
      </c>
      <c r="G148" s="289"/>
      <c r="H148" s="289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89"/>
      <c r="Y148" s="289"/>
      <c r="Z148" s="289"/>
      <c r="AA148" s="289"/>
      <c r="AB148" s="289"/>
      <c r="AC148" s="289"/>
      <c r="AD148" s="289"/>
      <c r="AE148" s="289"/>
      <c r="AF148" s="289"/>
      <c r="AG148" s="289"/>
      <c r="AH148" s="289"/>
      <c r="AI148" s="289"/>
      <c r="AJ148" s="289"/>
      <c r="AK148" s="289"/>
      <c r="AL148" s="289"/>
      <c r="AM148" s="289"/>
      <c r="AN148" s="289"/>
      <c r="AO148" s="289"/>
      <c r="AP148" s="289"/>
      <c r="AQ148" s="289"/>
      <c r="AR148" s="289"/>
      <c r="AS148" s="289"/>
    </row>
    <row r="149" spans="1:45" x14ac:dyDescent="0.25">
      <c r="C149" s="259" t="s">
        <v>113</v>
      </c>
      <c r="D149" s="258">
        <f>F143*100/D143</f>
        <v>19.807692307692307</v>
      </c>
      <c r="E149" s="265">
        <f>F144*100/D144</f>
        <v>21.533546325878593</v>
      </c>
      <c r="F149" s="267">
        <f>(D149+E149)/2</f>
        <v>20.670619316785448</v>
      </c>
      <c r="G149" s="289"/>
      <c r="H149" s="289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89"/>
      <c r="Y149" s="289"/>
      <c r="Z149" s="289"/>
      <c r="AA149" s="289"/>
      <c r="AB149" s="289"/>
      <c r="AC149" s="289"/>
      <c r="AD149" s="289"/>
      <c r="AE149" s="289"/>
      <c r="AF149" s="289"/>
      <c r="AG149" s="289"/>
      <c r="AH149" s="289"/>
      <c r="AI149" s="289"/>
      <c r="AJ149" s="289"/>
      <c r="AK149" s="289"/>
      <c r="AL149" s="289"/>
      <c r="AM149" s="289"/>
      <c r="AN149" s="289"/>
      <c r="AO149" s="289"/>
      <c r="AP149" s="289"/>
      <c r="AQ149" s="289"/>
      <c r="AR149" s="289"/>
      <c r="AS149" s="289"/>
    </row>
    <row r="150" spans="1:45" x14ac:dyDescent="0.25">
      <c r="C150" s="259" t="s">
        <v>114</v>
      </c>
      <c r="D150" s="258">
        <f>P143*100/D143</f>
        <v>4.6794871794871797</v>
      </c>
      <c r="E150" s="265">
        <f>P144*100/D144</f>
        <v>4.6645367412140573</v>
      </c>
      <c r="F150" s="268">
        <f t="shared" ref="F150:F153" si="44">(D150+E150)/2</f>
        <v>4.6720119603506181</v>
      </c>
      <c r="G150" s="289"/>
      <c r="H150" s="289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89"/>
      <c r="Y150" s="289"/>
      <c r="Z150" s="289"/>
      <c r="AA150" s="289"/>
      <c r="AB150" s="289"/>
      <c r="AC150" s="289"/>
      <c r="AD150" s="289"/>
      <c r="AE150" s="289"/>
      <c r="AF150" s="289"/>
      <c r="AG150" s="289"/>
      <c r="AH150" s="289"/>
      <c r="AI150" s="289"/>
      <c r="AJ150" s="289"/>
      <c r="AK150" s="289"/>
      <c r="AL150" s="289"/>
      <c r="AM150" s="289"/>
      <c r="AN150" s="289"/>
      <c r="AO150" s="289"/>
      <c r="AP150" s="289"/>
      <c r="AQ150" s="289"/>
      <c r="AR150" s="289"/>
      <c r="AS150" s="289"/>
    </row>
    <row r="151" spans="1:45" x14ac:dyDescent="0.25">
      <c r="C151" s="259" t="s">
        <v>115</v>
      </c>
      <c r="D151" s="258">
        <f>U143*100/D143</f>
        <v>67.115384615384613</v>
      </c>
      <c r="E151" s="265">
        <f>U144*100/D144</f>
        <v>65.686900958466452</v>
      </c>
      <c r="F151" s="268">
        <f t="shared" si="44"/>
        <v>66.401142786925533</v>
      </c>
      <c r="G151" s="289"/>
      <c r="H151" s="289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89"/>
      <c r="Y151" s="289"/>
      <c r="Z151" s="289"/>
      <c r="AA151" s="289"/>
      <c r="AB151" s="289"/>
      <c r="AC151" s="289"/>
      <c r="AD151" s="289"/>
      <c r="AE151" s="289"/>
      <c r="AF151" s="289"/>
      <c r="AG151" s="289"/>
      <c r="AH151" s="289"/>
      <c r="AI151" s="289"/>
      <c r="AJ151" s="289"/>
      <c r="AK151" s="289"/>
      <c r="AL151" s="289"/>
      <c r="AM151" s="289"/>
      <c r="AN151" s="289"/>
      <c r="AO151" s="289"/>
      <c r="AP151" s="289"/>
      <c r="AQ151" s="289"/>
      <c r="AR151" s="289"/>
      <c r="AS151" s="289"/>
    </row>
    <row r="152" spans="1:45" x14ac:dyDescent="0.25">
      <c r="C152" s="259" t="s">
        <v>116</v>
      </c>
      <c r="D152" s="258">
        <f>Z144*100/D144</f>
        <v>0.89456869009584661</v>
      </c>
      <c r="E152" s="265">
        <f>Z144*100/D144</f>
        <v>0.89456869009584661</v>
      </c>
      <c r="F152" s="268">
        <f t="shared" si="44"/>
        <v>0.89456869009584661</v>
      </c>
      <c r="G152" s="289"/>
      <c r="H152" s="289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89"/>
      <c r="Y152" s="289"/>
      <c r="Z152" s="289"/>
      <c r="AA152" s="289"/>
      <c r="AB152" s="289"/>
      <c r="AC152" s="289"/>
      <c r="AD152" s="289"/>
      <c r="AE152" s="289"/>
      <c r="AF152" s="289"/>
      <c r="AG152" s="289"/>
      <c r="AH152" s="289"/>
      <c r="AI152" s="289"/>
      <c r="AJ152" s="289"/>
      <c r="AK152" s="289"/>
      <c r="AL152" s="289"/>
      <c r="AM152" s="289"/>
      <c r="AN152" s="289"/>
      <c r="AO152" s="289"/>
      <c r="AP152" s="289"/>
      <c r="AQ152" s="289"/>
      <c r="AR152" s="289"/>
      <c r="AS152" s="289"/>
    </row>
    <row r="153" spans="1:45" ht="15.75" thickBot="1" x14ac:dyDescent="0.3">
      <c r="C153" s="260" t="s">
        <v>117</v>
      </c>
      <c r="D153" s="261">
        <f>AE143*100/D143</f>
        <v>4.9358974358974361</v>
      </c>
      <c r="E153" s="266">
        <f>AE144*100/D144</f>
        <v>4.6645367412140573</v>
      </c>
      <c r="F153" s="269">
        <f t="shared" si="44"/>
        <v>4.8002170885557467</v>
      </c>
      <c r="G153" s="289"/>
      <c r="H153" s="289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89"/>
      <c r="Y153" s="289"/>
      <c r="Z153" s="289"/>
      <c r="AA153" s="289"/>
      <c r="AB153" s="289"/>
      <c r="AC153" s="289"/>
      <c r="AD153" s="289"/>
      <c r="AE153" s="289"/>
      <c r="AF153" s="289"/>
      <c r="AG153" s="289"/>
      <c r="AH153" s="289"/>
      <c r="AI153" s="289"/>
      <c r="AJ153" s="289"/>
      <c r="AK153" s="289"/>
      <c r="AL153" s="289"/>
      <c r="AM153" s="289"/>
      <c r="AN153" s="289"/>
      <c r="AO153" s="289"/>
      <c r="AP153" s="289"/>
      <c r="AQ153" s="289"/>
      <c r="AR153" s="289"/>
      <c r="AS153" s="289"/>
    </row>
    <row r="154" spans="1:45" ht="15.75" thickBot="1" x14ac:dyDescent="0.3">
      <c r="C154" s="262" t="s">
        <v>118</v>
      </c>
      <c r="D154" s="263">
        <f>SUM(D149:D153)</f>
        <v>97.433030228557385</v>
      </c>
      <c r="E154" s="263">
        <f>SUM(E149:E153)</f>
        <v>97.444089456869023</v>
      </c>
      <c r="F154" s="264">
        <f>SUBTOTAL(109,F149:F153)</f>
        <v>97.43855984271319</v>
      </c>
      <c r="G154" s="289"/>
      <c r="H154" s="289"/>
      <c r="I154" s="289"/>
      <c r="J154" s="289"/>
      <c r="K154" s="289"/>
      <c r="L154" s="289"/>
      <c r="M154" s="289"/>
      <c r="N154" s="289"/>
      <c r="O154" s="289"/>
      <c r="P154" s="289"/>
      <c r="Q154" s="289"/>
      <c r="R154" s="289"/>
      <c r="S154" s="289"/>
      <c r="T154" s="289"/>
      <c r="U154" s="289"/>
      <c r="V154" s="289"/>
      <c r="W154" s="289"/>
      <c r="X154" s="289"/>
      <c r="Y154" s="289"/>
      <c r="Z154" s="289"/>
      <c r="AA154" s="289"/>
      <c r="AB154" s="289"/>
      <c r="AC154" s="289"/>
      <c r="AD154" s="289"/>
      <c r="AE154" s="289"/>
      <c r="AF154" s="289"/>
      <c r="AG154" s="289"/>
      <c r="AH154" s="289"/>
      <c r="AI154" s="289"/>
      <c r="AJ154" s="289"/>
      <c r="AK154" s="289"/>
      <c r="AL154" s="289"/>
      <c r="AM154" s="289"/>
      <c r="AN154" s="289"/>
      <c r="AO154" s="289"/>
      <c r="AP154" s="289"/>
      <c r="AQ154" s="289"/>
      <c r="AR154" s="289"/>
      <c r="AS154" s="289"/>
    </row>
    <row r="155" spans="1:45" x14ac:dyDescent="0.25"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289"/>
      <c r="O155" s="289"/>
      <c r="P155" s="289"/>
      <c r="Q155" s="289"/>
      <c r="R155" s="289"/>
      <c r="S155" s="289"/>
      <c r="T155" s="289"/>
      <c r="U155" s="289"/>
      <c r="V155" s="289"/>
      <c r="W155" s="289"/>
      <c r="X155" s="289"/>
      <c r="Y155" s="289"/>
      <c r="Z155" s="289"/>
      <c r="AA155" s="289"/>
      <c r="AB155" s="289"/>
      <c r="AC155" s="289"/>
      <c r="AD155" s="289"/>
      <c r="AE155" s="289"/>
      <c r="AF155" s="289"/>
      <c r="AG155" s="289"/>
      <c r="AH155" s="289"/>
      <c r="AI155" s="289"/>
      <c r="AJ155" s="289"/>
      <c r="AK155" s="289"/>
      <c r="AL155" s="289"/>
      <c r="AM155" s="289"/>
      <c r="AN155" s="289"/>
      <c r="AO155" s="289"/>
      <c r="AP155" s="289"/>
      <c r="AQ155" s="289"/>
      <c r="AR155" s="289"/>
      <c r="AS155" s="289"/>
    </row>
    <row r="156" spans="1:45" x14ac:dyDescent="0.25"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289"/>
      <c r="P156" s="289"/>
      <c r="Q156" s="289"/>
      <c r="R156" s="289"/>
      <c r="S156" s="289"/>
      <c r="T156" s="289"/>
      <c r="U156" s="289"/>
      <c r="V156" s="289"/>
      <c r="W156" s="289"/>
      <c r="X156" s="289"/>
      <c r="Y156" s="289"/>
      <c r="Z156" s="289"/>
      <c r="AA156" s="289"/>
      <c r="AB156" s="289"/>
      <c r="AC156" s="289"/>
      <c r="AD156" s="289"/>
      <c r="AE156" s="289"/>
      <c r="AF156" s="289"/>
      <c r="AG156" s="289"/>
      <c r="AH156" s="289"/>
      <c r="AI156" s="289"/>
      <c r="AJ156" s="289"/>
      <c r="AK156" s="289"/>
      <c r="AL156" s="289"/>
      <c r="AM156" s="289"/>
      <c r="AN156" s="289"/>
      <c r="AO156" s="289"/>
      <c r="AP156" s="289"/>
      <c r="AQ156" s="289"/>
      <c r="AR156" s="289"/>
      <c r="AS156" s="289"/>
    </row>
    <row r="157" spans="1:45" x14ac:dyDescent="0.25"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289"/>
      <c r="P157" s="289"/>
      <c r="Q157" s="289"/>
      <c r="R157" s="289"/>
      <c r="S157" s="289"/>
      <c r="T157" s="289"/>
      <c r="U157" s="289"/>
      <c r="V157" s="289"/>
      <c r="W157" s="289"/>
      <c r="X157" s="289"/>
      <c r="Y157" s="289"/>
      <c r="Z157" s="289"/>
      <c r="AA157" s="289"/>
      <c r="AB157" s="289"/>
      <c r="AC157" s="289"/>
      <c r="AD157" s="289"/>
      <c r="AE157" s="289"/>
      <c r="AF157" s="289"/>
      <c r="AG157" s="289"/>
      <c r="AH157" s="289"/>
      <c r="AI157" s="289"/>
      <c r="AJ157" s="289"/>
      <c r="AK157" s="289"/>
      <c r="AL157" s="289"/>
      <c r="AM157" s="289"/>
      <c r="AN157" s="289"/>
      <c r="AO157" s="289"/>
      <c r="AP157" s="289"/>
      <c r="AQ157" s="289"/>
      <c r="AR157" s="289"/>
      <c r="AS157" s="289"/>
    </row>
  </sheetData>
  <mergeCells count="121">
    <mergeCell ref="A143:C143"/>
    <mergeCell ref="A144:C144"/>
    <mergeCell ref="A139:C139"/>
    <mergeCell ref="D139:AS139"/>
    <mergeCell ref="A140:C140"/>
    <mergeCell ref="A141:C141"/>
    <mergeCell ref="A109:AS109"/>
    <mergeCell ref="A111:C111"/>
    <mergeCell ref="A117:C117"/>
    <mergeCell ref="A118:C118"/>
    <mergeCell ref="A119:AS119"/>
    <mergeCell ref="A120:AS120"/>
    <mergeCell ref="A127:AS127"/>
    <mergeCell ref="D142:E142"/>
    <mergeCell ref="A112:AS112"/>
    <mergeCell ref="F104:AS104"/>
    <mergeCell ref="F105:AI105"/>
    <mergeCell ref="AJ105:AS105"/>
    <mergeCell ref="F106:J106"/>
    <mergeCell ref="K106:O106"/>
    <mergeCell ref="P106:T106"/>
    <mergeCell ref="U106:Y106"/>
    <mergeCell ref="AO106:AS106"/>
    <mergeCell ref="A61:C61"/>
    <mergeCell ref="A62:C62"/>
    <mergeCell ref="A63:B63"/>
    <mergeCell ref="A65:A68"/>
    <mergeCell ref="B65:B68"/>
    <mergeCell ref="C65:C68"/>
    <mergeCell ref="A97:C97"/>
    <mergeCell ref="D97:AS97"/>
    <mergeCell ref="A99:C99"/>
    <mergeCell ref="A98:C98"/>
    <mergeCell ref="A104:A107"/>
    <mergeCell ref="B104:B107"/>
    <mergeCell ref="C104:C107"/>
    <mergeCell ref="D104:D107"/>
    <mergeCell ref="E104:E107"/>
    <mergeCell ref="A42:AS42"/>
    <mergeCell ref="A45:C45"/>
    <mergeCell ref="A47:AS47"/>
    <mergeCell ref="A59:C59"/>
    <mergeCell ref="D65:D68"/>
    <mergeCell ref="E65:E68"/>
    <mergeCell ref="F65:AS65"/>
    <mergeCell ref="F66:AI66"/>
    <mergeCell ref="AJ66:AS66"/>
    <mergeCell ref="F67:J67"/>
    <mergeCell ref="K67:O67"/>
    <mergeCell ref="P67:T67"/>
    <mergeCell ref="U67:Y67"/>
    <mergeCell ref="Z67:AD67"/>
    <mergeCell ref="AE67:AI67"/>
    <mergeCell ref="AJ67:AN67"/>
    <mergeCell ref="AO67:AS67"/>
    <mergeCell ref="A4:L4"/>
    <mergeCell ref="M4:AS4"/>
    <mergeCell ref="B5:B8"/>
    <mergeCell ref="C5:C8"/>
    <mergeCell ref="D5:D8"/>
    <mergeCell ref="E5:E8"/>
    <mergeCell ref="A5:A8"/>
    <mergeCell ref="F5:AS5"/>
    <mergeCell ref="A14:C14"/>
    <mergeCell ref="F7:J7"/>
    <mergeCell ref="K7:O7"/>
    <mergeCell ref="P7:T7"/>
    <mergeCell ref="U7:Y7"/>
    <mergeCell ref="A9:AS9"/>
    <mergeCell ref="Z7:AD7"/>
    <mergeCell ref="AE7:AI7"/>
    <mergeCell ref="F6:AI6"/>
    <mergeCell ref="AJ7:AN7"/>
    <mergeCell ref="AJ6:AS6"/>
    <mergeCell ref="AO7:AS7"/>
    <mergeCell ref="A16:AS16"/>
    <mergeCell ref="A37:A40"/>
    <mergeCell ref="B37:B40"/>
    <mergeCell ref="C37:C40"/>
    <mergeCell ref="D37:D40"/>
    <mergeCell ref="E37:E40"/>
    <mergeCell ref="A36:AS36"/>
    <mergeCell ref="A30:C30"/>
    <mergeCell ref="A34:C34"/>
    <mergeCell ref="A33:C33"/>
    <mergeCell ref="A35:B35"/>
    <mergeCell ref="F37:AS37"/>
    <mergeCell ref="F38:AI38"/>
    <mergeCell ref="AJ38:AS38"/>
    <mergeCell ref="F39:J39"/>
    <mergeCell ref="K39:O39"/>
    <mergeCell ref="P39:T39"/>
    <mergeCell ref="U39:Y39"/>
    <mergeCell ref="Z39:AD39"/>
    <mergeCell ref="AE39:AI39"/>
    <mergeCell ref="AJ39:AN39"/>
    <mergeCell ref="AO39:AS39"/>
    <mergeCell ref="AT1:BC1048576"/>
    <mergeCell ref="E100:AS102"/>
    <mergeCell ref="A145:AS147"/>
    <mergeCell ref="B1:C1"/>
    <mergeCell ref="B2:C2"/>
    <mergeCell ref="B3:C3"/>
    <mergeCell ref="A96:AS96"/>
    <mergeCell ref="A103:AS103"/>
    <mergeCell ref="A64:AS64"/>
    <mergeCell ref="A100:C100"/>
    <mergeCell ref="A101:C101"/>
    <mergeCell ref="A102:C102"/>
    <mergeCell ref="A135:C135"/>
    <mergeCell ref="A136:C136"/>
    <mergeCell ref="A137:C137"/>
    <mergeCell ref="A78:C78"/>
    <mergeCell ref="A79:AS79"/>
    <mergeCell ref="A80:AS80"/>
    <mergeCell ref="A88:AS88"/>
    <mergeCell ref="A69:AS69"/>
    <mergeCell ref="A77:C77"/>
    <mergeCell ref="Z106:AD106"/>
    <mergeCell ref="AE106:AI106"/>
    <mergeCell ref="AJ106:AN106"/>
  </mergeCells>
  <pageMargins left="0.11811023622047245" right="0.11811023622047245" top="0.19685039370078741" bottom="0.19685039370078741" header="0" footer="0"/>
  <pageSetup paperSize="9" scale="60" fitToHeight="0" orientation="landscape" r:id="rId1"/>
  <rowBreaks count="3" manualBreakCount="3">
    <brk id="35" max="16383" man="1"/>
    <brk id="63" max="16383" man="1"/>
    <brk id="102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6B0DE30D8EB44283713CF31644670F" ma:contentTypeVersion="2" ma:contentTypeDescription="Utwórz nowy dokument." ma:contentTypeScope="" ma:versionID="c2a4dccac82859db71fd4d7024e8c929">
  <xsd:schema xmlns:xsd="http://www.w3.org/2001/XMLSchema" xmlns:xs="http://www.w3.org/2001/XMLSchema" xmlns:p="http://schemas.microsoft.com/office/2006/metadata/properties" xmlns:ns2="0492d596-8f94-4cf4-b5fe-442b7a5a20e8" targetNamespace="http://schemas.microsoft.com/office/2006/metadata/properties" ma:root="true" ma:fieldsID="f26d3697e8927b166b6fa3479e8ed710" ns2:_="">
    <xsd:import namespace="0492d596-8f94-4cf4-b5fe-442b7a5a2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d596-8f94-4cf4-b5fe-442b7a5a2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069D38-1ADE-4F29-847C-F6BD87D6E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2d596-8f94-4cf4-b5fe-442b7a5a2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ED2283-984C-499A-8D26-8569562463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2A03DD-38A2-4616-9C31-C5D917CB9562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492d596-8f94-4cf4-b5fe-442b7a5a20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monikakaczoruk</dc:creator>
  <cp:lastModifiedBy>Jolanta Moritz</cp:lastModifiedBy>
  <cp:revision/>
  <cp:lastPrinted>2022-04-02T08:22:56Z</cp:lastPrinted>
  <dcterms:created xsi:type="dcterms:W3CDTF">2019-01-30T14:07:49Z</dcterms:created>
  <dcterms:modified xsi:type="dcterms:W3CDTF">2025-05-26T11:31:24Z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0x010100D06B0DE30D8EB44283713CF31644670F</vt:lpwstr>
  </property>
</Properties>
</file>